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I:\HD PORTATIL\Backup BD\Anuarios\Anuario 2021\Final\"/>
    </mc:Choice>
  </mc:AlternateContent>
  <xr:revisionPtr revIDLastSave="0" documentId="13_ncr:1_{491E2274-17E4-4194-BAFD-3A50B07F8259}" xr6:coauthVersionLast="47" xr6:coauthVersionMax="47" xr10:uidLastSave="{00000000-0000-0000-0000-000000000000}"/>
  <bookViews>
    <workbookView xWindow="-120" yWindow="-120" windowWidth="24240" windowHeight="13140" tabRatio="905" xr2:uid="{00000000-000D-0000-FFFF-FFFF00000000}"/>
  </bookViews>
  <sheets>
    <sheet name="CARAT. GENERAL" sheetId="38" r:id="rId1"/>
    <sheet name="Índice" sheetId="1" r:id="rId2"/>
    <sheet name="Capítulo 6.1" sheetId="36" r:id="rId3"/>
    <sheet name="C 6.1.1" sheetId="37" r:id="rId4"/>
    <sheet name="Capítulo 6.1.1" sheetId="2" r:id="rId5"/>
    <sheet name="C 6.1.1.1.1" sheetId="11" r:id="rId6"/>
    <sheet name="C 6.1.1.1.2" sheetId="27" r:id="rId7"/>
    <sheet name="C 6.1.1.2.1" sheetId="12" r:id="rId8"/>
    <sheet name="C 6.1.1.2.2" sheetId="29" r:id="rId9"/>
    <sheet name="C 6.1.1.3" sheetId="13" r:id="rId10"/>
    <sheet name="C 6.1.1.4.1" sheetId="14" r:id="rId11"/>
    <sheet name="C 6.1.1.4.2" sheetId="28" r:id="rId12"/>
    <sheet name="C 6.1.1.5.1" sheetId="15" r:id="rId13"/>
    <sheet name="C 6.1.1.5.2" sheetId="34" r:id="rId14"/>
    <sheet name="C 6.1.1.5.3" sheetId="35" r:id="rId15"/>
    <sheet name="C 6.1.1.6.1" sheetId="16" r:id="rId16"/>
    <sheet name="C 6.1.1.6.2" sheetId="17" r:id="rId17"/>
    <sheet name="C 6.1.1.6.3" sheetId="18" r:id="rId18"/>
    <sheet name="C 6.1.1.7" sheetId="19" r:id="rId19"/>
    <sheet name=" C 6.1.1.8.1" sheetId="20" r:id="rId20"/>
    <sheet name="C 6.1.1.8.2" sheetId="30" r:id="rId21"/>
    <sheet name="C 6.1.1.9.1" sheetId="21" r:id="rId22"/>
    <sheet name="C 6.1.1.9.2" sheetId="31" r:id="rId23"/>
    <sheet name="Capítulo 6.1.2" sheetId="7" r:id="rId24"/>
    <sheet name="C 6.1.2.1" sheetId="23" r:id="rId25"/>
    <sheet name="Capítulo 6.1.3" sheetId="8" r:id="rId26"/>
    <sheet name="C 6.1.3.1" sheetId="24" r:id="rId27"/>
    <sheet name="C 6.1.3.2" sheetId="25" r:id="rId28"/>
    <sheet name="Capítulo 6.1.4" sheetId="9" r:id="rId29"/>
    <sheet name="C 6.1.4.1" sheetId="26" r:id="rId30"/>
    <sheet name="C 6.1.4.2" sheetId="33" r:id="rId31"/>
    <sheet name="Capítulo 6.1.5" sheetId="10" r:id="rId32"/>
    <sheet name="C 6.1.5.1" sheetId="32" r:id="rId3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33" l="1"/>
  <c r="C10" i="37"/>
  <c r="C10" i="34" l="1"/>
  <c r="C53" i="33"/>
  <c r="C56" i="33" s="1"/>
  <c r="C12" i="32"/>
  <c r="C11" i="31"/>
  <c r="C13" i="30"/>
  <c r="D29" i="29"/>
  <c r="D30" i="29" s="1"/>
  <c r="D24" i="29"/>
  <c r="D17" i="29"/>
  <c r="D11" i="29"/>
  <c r="D10" i="27"/>
  <c r="C10" i="27"/>
  <c r="E6" i="27"/>
  <c r="E7" i="27"/>
  <c r="E8" i="27"/>
  <c r="E9" i="27"/>
  <c r="E5" i="27"/>
  <c r="E62" i="14"/>
  <c r="C53" i="26"/>
  <c r="C56" i="26" s="1"/>
  <c r="C55" i="26"/>
  <c r="E10" i="27" l="1"/>
  <c r="J15" i="24"/>
  <c r="I15" i="24"/>
  <c r="H15" i="24"/>
  <c r="G15" i="24"/>
  <c r="F15" i="24"/>
  <c r="E15" i="24"/>
  <c r="D15" i="24"/>
  <c r="D16" i="24" s="1"/>
  <c r="K16" i="24" s="1"/>
  <c r="K14" i="24"/>
  <c r="K13" i="24"/>
  <c r="K12" i="24"/>
  <c r="J11" i="24"/>
  <c r="I11" i="24"/>
  <c r="H11" i="24"/>
  <c r="G11" i="24"/>
  <c r="F11" i="24"/>
  <c r="E11" i="24"/>
  <c r="D11" i="24"/>
  <c r="K10" i="24"/>
  <c r="K9" i="24"/>
  <c r="K8" i="24"/>
  <c r="J7" i="24"/>
  <c r="I7" i="24"/>
  <c r="H7" i="24"/>
  <c r="G7" i="24"/>
  <c r="F7" i="24"/>
  <c r="E7" i="24"/>
  <c r="D7" i="24"/>
  <c r="K6" i="24"/>
  <c r="K5" i="24"/>
  <c r="C63" i="23"/>
  <c r="D63" i="23"/>
  <c r="E62" i="23"/>
  <c r="E61" i="23"/>
  <c r="E60" i="23"/>
  <c r="E59" i="23"/>
  <c r="E58" i="23"/>
  <c r="E57" i="23"/>
  <c r="E56" i="23"/>
  <c r="E55" i="23"/>
  <c r="E54" i="23"/>
  <c r="E53" i="23"/>
  <c r="E52" i="23"/>
  <c r="E51" i="23"/>
  <c r="E50" i="23"/>
  <c r="E49" i="23"/>
  <c r="E48" i="23"/>
  <c r="E47" i="23"/>
  <c r="E46" i="23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30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9" i="23"/>
  <c r="E8" i="23"/>
  <c r="E7" i="23"/>
  <c r="E6" i="23"/>
  <c r="C51" i="21"/>
  <c r="C48" i="21"/>
  <c r="F49" i="21"/>
  <c r="F50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E51" i="21"/>
  <c r="D51" i="21"/>
  <c r="C26" i="20"/>
  <c r="K7" i="24" l="1"/>
  <c r="K11" i="24"/>
  <c r="K15" i="24"/>
  <c r="E5" i="23"/>
  <c r="E63" i="23" s="1"/>
  <c r="C52" i="21"/>
  <c r="F51" i="21"/>
  <c r="F48" i="21"/>
  <c r="C58" i="19"/>
  <c r="D58" i="19"/>
  <c r="J6" i="17"/>
  <c r="J7" i="17"/>
  <c r="J8" i="17"/>
  <c r="J9" i="17"/>
  <c r="J10" i="17"/>
  <c r="J11" i="17"/>
  <c r="J12" i="17"/>
  <c r="J13" i="17"/>
  <c r="J14" i="17"/>
  <c r="J15" i="17"/>
  <c r="J16" i="17"/>
  <c r="J17" i="17"/>
  <c r="J5" i="17"/>
  <c r="D18" i="17"/>
  <c r="E18" i="17"/>
  <c r="F18" i="17"/>
  <c r="G18" i="17"/>
  <c r="H18" i="17"/>
  <c r="I18" i="17"/>
  <c r="C18" i="17"/>
  <c r="J6" i="18"/>
  <c r="J7" i="18"/>
  <c r="J8" i="18"/>
  <c r="J9" i="18"/>
  <c r="J10" i="18"/>
  <c r="J11" i="18"/>
  <c r="J12" i="18"/>
  <c r="J13" i="18"/>
  <c r="J5" i="18"/>
  <c r="D14" i="18"/>
  <c r="E14" i="18"/>
  <c r="F14" i="18"/>
  <c r="G14" i="18"/>
  <c r="H14" i="18"/>
  <c r="I14" i="18"/>
  <c r="C14" i="18"/>
  <c r="F52" i="21" l="1"/>
  <c r="J18" i="17"/>
  <c r="J14" i="18"/>
  <c r="E65" i="16" l="1"/>
  <c r="E61" i="16"/>
  <c r="E62" i="16"/>
  <c r="E63" i="16"/>
  <c r="E64" i="16"/>
  <c r="E60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C59" i="16"/>
  <c r="D59" i="16"/>
  <c r="D65" i="16"/>
  <c r="C65" i="16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D21" i="15"/>
  <c r="C21" i="15"/>
  <c r="E64" i="14"/>
  <c r="E65" i="14"/>
  <c r="E66" i="14"/>
  <c r="E67" i="14"/>
  <c r="E63" i="14"/>
  <c r="E5" i="14"/>
  <c r="E6" i="14"/>
  <c r="E7" i="14"/>
  <c r="E8" i="14"/>
  <c r="E9" i="14"/>
  <c r="E10" i="14"/>
  <c r="E11" i="14"/>
  <c r="E12" i="14"/>
  <c r="E13" i="14"/>
  <c r="E14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15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D68" i="14"/>
  <c r="E68" i="14" s="1"/>
  <c r="C68" i="14"/>
  <c r="D62" i="14"/>
  <c r="C62" i="14"/>
  <c r="C69" i="14" s="1"/>
  <c r="C33" i="13"/>
  <c r="C43" i="12"/>
  <c r="E34" i="11"/>
  <c r="D34" i="11"/>
  <c r="F6" i="11"/>
  <c r="G6" i="11"/>
  <c r="F7" i="11"/>
  <c r="G7" i="11"/>
  <c r="F8" i="11"/>
  <c r="G8" i="11"/>
  <c r="F9" i="11"/>
  <c r="G9" i="11"/>
  <c r="F11" i="11"/>
  <c r="G11" i="11"/>
  <c r="F12" i="11"/>
  <c r="G12" i="11"/>
  <c r="F13" i="11"/>
  <c r="G13" i="11"/>
  <c r="F14" i="11"/>
  <c r="G14" i="11"/>
  <c r="F15" i="11"/>
  <c r="G15" i="11"/>
  <c r="H15" i="11" s="1"/>
  <c r="F16" i="11"/>
  <c r="G16" i="11"/>
  <c r="F19" i="11"/>
  <c r="G19" i="11"/>
  <c r="F20" i="11"/>
  <c r="G20" i="11"/>
  <c r="H20" i="11" s="1"/>
  <c r="F21" i="11"/>
  <c r="G21" i="11"/>
  <c r="F22" i="11"/>
  <c r="F24" i="11"/>
  <c r="G24" i="11"/>
  <c r="F25" i="11"/>
  <c r="G25" i="11"/>
  <c r="F26" i="11"/>
  <c r="G26" i="11"/>
  <c r="F27" i="11"/>
  <c r="G27" i="11"/>
  <c r="H27" i="11" s="1"/>
  <c r="F28" i="11"/>
  <c r="G28" i="11"/>
  <c r="F31" i="11"/>
  <c r="G31" i="11"/>
  <c r="F32" i="11"/>
  <c r="G32" i="11"/>
  <c r="H32" i="11" s="1"/>
  <c r="F33" i="11"/>
  <c r="G33" i="11"/>
  <c r="F10" i="11"/>
  <c r="G10" i="11"/>
  <c r="F5" i="11"/>
  <c r="G5" i="11"/>
  <c r="H25" i="11" l="1"/>
  <c r="H10" i="11"/>
  <c r="H28" i="11"/>
  <c r="H16" i="11"/>
  <c r="H12" i="11"/>
  <c r="H26" i="11"/>
  <c r="E59" i="16"/>
  <c r="C66" i="16"/>
  <c r="D66" i="16"/>
  <c r="E21" i="15"/>
  <c r="D69" i="14"/>
  <c r="E69" i="14"/>
  <c r="H21" i="11"/>
  <c r="H17" i="11"/>
  <c r="H13" i="11"/>
  <c r="F34" i="11"/>
  <c r="H14" i="11"/>
  <c r="G34" i="11"/>
  <c r="H5" i="11"/>
  <c r="H31" i="11"/>
  <c r="H11" i="11"/>
  <c r="H7" i="11"/>
  <c r="H33" i="11"/>
  <c r="H29" i="11"/>
  <c r="H24" i="11"/>
  <c r="H22" i="11"/>
  <c r="H19" i="11"/>
  <c r="H9" i="11"/>
  <c r="H8" i="11"/>
  <c r="H6" i="11"/>
  <c r="E66" i="16" l="1"/>
  <c r="H34" i="11"/>
  <c r="D48" i="21" l="1"/>
  <c r="D52" i="21"/>
  <c r="E48" i="21"/>
  <c r="E52" i="21"/>
</calcChain>
</file>

<file path=xl/sharedStrings.xml><?xml version="1.0" encoding="utf-8"?>
<sst xmlns="http://schemas.openxmlformats.org/spreadsheetml/2006/main" count="849" uniqueCount="349">
  <si>
    <t>Índice</t>
  </si>
  <si>
    <t>Cuadros y Gráficos</t>
  </si>
  <si>
    <t>Capítulo 6.1.1. Programa de Calidad Universitaria</t>
  </si>
  <si>
    <t xml:space="preserve">Cuadro 6.1.1.1.1 - Cargos financiados del Proyecto PROMENF “Fortalecimiento de la Planta Docente” </t>
  </si>
  <si>
    <t xml:space="preserve">Cuadro 6.1.1.1.2 - Cargos financiados según tipo del Proyecto PROMENF “Fortalecimiento de la Planta Docente” </t>
  </si>
  <si>
    <t>Cuadro 6.1.1.2.1 - Inversión en pesos del Programa Específico de Fortalecimiento para la Investigación en Ciencias Económicas</t>
  </si>
  <si>
    <t>Cuadro 6.1.1.2.2 - Acciones financiadas por eje del Programa Específico de Fortalecimiento para la Investigación en Ciencias Económicas</t>
  </si>
  <si>
    <t>Cuadro 6.1.1.3 - Inversión en pesos para la Implementación de Espacios de Simulación de las prácticas profesionales para carreras de Derecho</t>
  </si>
  <si>
    <t>Cuadro 6.1.1.4.1 - Inversión en pesos del PlanVES II – Plan de Virtualización de la Educación Superior II</t>
  </si>
  <si>
    <t>Cuadro 6.1.1.4.2 - Porcentaje de participación por eje financiado del PlanVES II – Plan de Virtualización de la Educación Superior II</t>
  </si>
  <si>
    <t>Cuadro 6.1.1.6.1 - Inversión en pesos del Programa Universitario de Escuelas de Educación Profesional</t>
  </si>
  <si>
    <t>Cuadro 6.1.1.6.2 - Ofertas formativas por CPRES y Sector productivo del Programa Universitario de Escuelas de Educación Profesional</t>
  </si>
  <si>
    <t>Cuadro 6.1.1.6.3 - Detalle de ofertas formativas por CPRES del Sector productivo Servicios/Comercio del Programa Universitario de Escuelas de Educación Profesional</t>
  </si>
  <si>
    <t>Cuadro 6.1.1.7 - N° de obras financiadas e inversión en pesos del Programa de Obras Complementarias</t>
  </si>
  <si>
    <t>Cuadro 6.1.1.9.1 - N° de carreras impactadas e Inversión en pesos del Programa de Fortalecimiento de Biosimulación para las carreras de Medicina, Kinesiología, Obstetricia y Enfermería</t>
  </si>
  <si>
    <t>Cuadro 6.1.1.9.2 - Espacios de simulación fortalecidos y creados del Programa de Fortalecimiento de Biosimulación para las carreras de Medicina, Kinesiología, Obstetricia y Enfermería</t>
  </si>
  <si>
    <t>Capítulo 6.1.2. Programa de Ciencia, Tecnología y Vinculación Tecnológica</t>
  </si>
  <si>
    <t>Cuadro 6.1.2.1 - Inversión en pesos de los Gastos en Ciencia y Tecnología 2021</t>
  </si>
  <si>
    <t>Capítulo 6.1.3. Secretaría Ejecutiva de los Consejos Regionales de Planificación de la Educación Superior</t>
  </si>
  <si>
    <t>Cuadro 6.1.3.1 - Observatorios creados por CPRES período 2000-2021</t>
  </si>
  <si>
    <t>Cuadro 6.1.3.2 - Temáticas abordadas por los observatorios universitarios según CPRES Año 2021</t>
  </si>
  <si>
    <t>Capítulo 6.1.4. Programa de Incentivos a los Docentes Investigadores</t>
  </si>
  <si>
    <t>Cuadro 6.1.4.1 - Inversión en pesos del Programa de Incentivos a los Docentes Investigadores 2021</t>
  </si>
  <si>
    <t>Cuadro 6.1.4.2 - Docentes incentivados por actividades realizadas en el año 2020 del Programa de Incentivos a los Docentes Investigadores 2021</t>
  </si>
  <si>
    <t>Capítulo 6.1.5. Programa Argentina Investiga</t>
  </si>
  <si>
    <t>Cuadro 6.1.5.1 - Notas publicadas en el año 2021 según CPRES del Programa Argentina Investiga</t>
  </si>
  <si>
    <t>Instituciones Nacionales</t>
  </si>
  <si>
    <t>Unidad Académica</t>
  </si>
  <si>
    <t>Cargos fortalecidos por carrera</t>
  </si>
  <si>
    <t>Cargos creados por carrera</t>
  </si>
  <si>
    <t>Total cargos fortalecidos por Institución</t>
  </si>
  <si>
    <t>Total cargos creados por Institución</t>
  </si>
  <si>
    <t>Total cargos financiados por Instutición</t>
  </si>
  <si>
    <t>Universidad de la Defensa Nacional</t>
  </si>
  <si>
    <t>Facultad de Ejercito</t>
  </si>
  <si>
    <t>Universidad Nacional Arturo Jauretche</t>
  </si>
  <si>
    <t>Instituto de Ciencias de la Salud</t>
  </si>
  <si>
    <t>Universidad Nacional de Avellaneda</t>
  </si>
  <si>
    <t>Departamento de Actividad Fisica</t>
  </si>
  <si>
    <t>Universidad Nacional de Catamarca</t>
  </si>
  <si>
    <t>Facultad de Ciencias de la Salud</t>
  </si>
  <si>
    <t>Universidad Nacional de Chilecito</t>
  </si>
  <si>
    <t>Escuela de Ciencias de la Salud</t>
  </si>
  <si>
    <t>Universidad Nacional de Córdoba</t>
  </si>
  <si>
    <t>Facultad de Ciencias Médicas</t>
  </si>
  <si>
    <t>Universidad Nacional de Entre Ríos</t>
  </si>
  <si>
    <t>Universidad Nacional de General San Martín</t>
  </si>
  <si>
    <t>Unidad Interdisciplinaria de Salud</t>
  </si>
  <si>
    <t>Universidad Nacional de José Clemente Paz</t>
  </si>
  <si>
    <t>Departamento de Ciencias de la Salud y el Deporte</t>
  </si>
  <si>
    <t>Universidad Nacional de la Patagonia Austral</t>
  </si>
  <si>
    <t>Unidad Académica Río Gallegos</t>
  </si>
  <si>
    <t>Universidad Nacional de la Patagonia San Juan Bosco</t>
  </si>
  <si>
    <t>Facultad de Ciencias Naturales</t>
  </si>
  <si>
    <t>Universidad Nacional de La Rioja</t>
  </si>
  <si>
    <t>Departamento Académico de Ciencias de la Salud y de la Educación</t>
  </si>
  <si>
    <t>Universidad Nacional de Luján</t>
  </si>
  <si>
    <t>Departamento de Ciencias Básicas - Sede Luján</t>
  </si>
  <si>
    <t>Departamento de Ciencias Básicas - Sede Chivilcoy</t>
  </si>
  <si>
    <t>Universidad Nacional de Mar del Plata</t>
  </si>
  <si>
    <t>Facultad de Ciencias de la Salud y Trabajo Social</t>
  </si>
  <si>
    <t xml:space="preserve">Universidad Nacional de Misiones </t>
  </si>
  <si>
    <t>Facultad de Ciencias Exactas, Quimicas y Naturales</t>
  </si>
  <si>
    <t>Universidad Nacional de Quilmes</t>
  </si>
  <si>
    <t>Departamento de Ciencias Sociales</t>
  </si>
  <si>
    <t>Universidad Nacional de Salta</t>
  </si>
  <si>
    <t>Facultad de Ciencias de la Salud - Sede Central</t>
  </si>
  <si>
    <t>Facultad de Ciencias de la Salud - Sede Orán</t>
  </si>
  <si>
    <t>Universidad Nacional de San Juan</t>
  </si>
  <si>
    <t>Escuela Universitaria de Ciencias de la Salud</t>
  </si>
  <si>
    <t>Universidad Nacional de San Luis</t>
  </si>
  <si>
    <t>Universidad Nacional de Tucumán</t>
  </si>
  <si>
    <t>Facultad de Medicina - Sede Aguilares</t>
  </si>
  <si>
    <t>Universidad Nacional de Villa Mercedes</t>
  </si>
  <si>
    <t>Universidad Nacional del Centro de la Provincia de Buenos Aires</t>
  </si>
  <si>
    <t>Escuela Superior de Ciencias de la Salud</t>
  </si>
  <si>
    <t>Universidad Nacional del Comahue</t>
  </si>
  <si>
    <t>Facultad de Ciencias del Ambiente y de la Salud - Sede Central</t>
  </si>
  <si>
    <t>Facultad de Ciencias del Ambiente y de la Salud - Sede Allén</t>
  </si>
  <si>
    <t>Universidad Nacional del Noroeste de la Provincia de Buenos Aires</t>
  </si>
  <si>
    <t>Instituto Académico de Desarrollo Humano</t>
  </si>
  <si>
    <t>Universidad Nacional del Oeste</t>
  </si>
  <si>
    <t>Universidad Nacional del Sur</t>
  </si>
  <si>
    <t>Departamento de Ciencias de la Salud - Sede Bahía Blanca</t>
  </si>
  <si>
    <t>Cargos totales financiados</t>
  </si>
  <si>
    <t>Tipo</t>
  </si>
  <si>
    <t>Cargos fortalecidos</t>
  </si>
  <si>
    <t>Cargos creados</t>
  </si>
  <si>
    <t>Total cargos financiados</t>
  </si>
  <si>
    <t>Titular</t>
  </si>
  <si>
    <t>Asociado</t>
  </si>
  <si>
    <t>Adjunto</t>
  </si>
  <si>
    <t>Jefe de trabajos prácticos</t>
  </si>
  <si>
    <t>Ayudante</t>
  </si>
  <si>
    <t>Total</t>
  </si>
  <si>
    <t>Inversión en Gastos Corrientes</t>
  </si>
  <si>
    <t>Universidad de Buenos Aires</t>
  </si>
  <si>
    <t>Universidad del Centro de la Provincia de Buenos Aires</t>
  </si>
  <si>
    <t>Universidad Nacional de Cuyo</t>
  </si>
  <si>
    <t>Universidad Nacional de Formosa</t>
  </si>
  <si>
    <t>Universidad Nacional de Jujuy</t>
  </si>
  <si>
    <t>Universidad Nacional de la Matanza</t>
  </si>
  <si>
    <t>Universidad Nacional de la Pampa</t>
  </si>
  <si>
    <t>Universidad Nacional de la Plata</t>
  </si>
  <si>
    <t>Universidad Nacional de la Rioja</t>
  </si>
  <si>
    <t>Universidad Nacional de Lomas de Zamora</t>
  </si>
  <si>
    <t>Universidad Nacional de Misiones</t>
  </si>
  <si>
    <t>Universidad Nacional de Moreno</t>
  </si>
  <si>
    <t>Universidad Nacional de Río Cuarto</t>
  </si>
  <si>
    <t>Universidad Nacional de Río Negro</t>
  </si>
  <si>
    <t>Universidad Nacional de Rosario</t>
  </si>
  <si>
    <t>Universidad Nacional de Santiago del Estero</t>
  </si>
  <si>
    <t>Universidad Nacional de Tierra del Fuego, Antártida e Islas del Atlántico Sur</t>
  </si>
  <si>
    <t>Universidad Nacional de Tres de Febrero</t>
  </si>
  <si>
    <t>Universidad Nacional de Villa María</t>
  </si>
  <si>
    <t>Universidad Nacional del Chaco Austral</t>
  </si>
  <si>
    <t>Universidad Nacional del Litoral</t>
  </si>
  <si>
    <t>Universidad Nacional del Nordeste</t>
  </si>
  <si>
    <t>Inversión total Instituciones Nacionales</t>
  </si>
  <si>
    <t>Ejes financiados</t>
  </si>
  <si>
    <t>Acciones</t>
  </si>
  <si>
    <t>Cantidad</t>
  </si>
  <si>
    <t>Conformación o consolidación de equipos docentes investigadores</t>
  </si>
  <si>
    <t>Movilidad</t>
  </si>
  <si>
    <t>Becas</t>
  </si>
  <si>
    <t>Eventos académicos y/o publicaciones</t>
  </si>
  <si>
    <t>Formación</t>
  </si>
  <si>
    <t>Investigación</t>
  </si>
  <si>
    <t>Total acciones de conformación o consolidación de equipos docentes investigadores</t>
  </si>
  <si>
    <t>Formación de estudiantes de grado</t>
  </si>
  <si>
    <t>Total acciones de formación de estudiantes de grado</t>
  </si>
  <si>
    <t>Incorporación de graduados al desarrollo de proyectos de investigación</t>
  </si>
  <si>
    <t>Acompañamiento y seguimiento</t>
  </si>
  <si>
    <t>Total acciones de incorporación de graduados al desarrollo de proyectos de investigación</t>
  </si>
  <si>
    <t>Articulación de la investigación, la extensión y la docencia</t>
  </si>
  <si>
    <t>Vínculo con otras Instituciones</t>
  </si>
  <si>
    <t>Total de acciones de articulación de la investigación, la extensión y la docencia</t>
  </si>
  <si>
    <t>Total acciones financiadas</t>
  </si>
  <si>
    <t>Inversión en Gastos Capital</t>
  </si>
  <si>
    <t>Universidad Nacional de La Matanza</t>
  </si>
  <si>
    <t>Universidad Nacional de La Pampa</t>
  </si>
  <si>
    <t>Universidad Nacional de La Plata</t>
  </si>
  <si>
    <t>Universidad Nacional del Centro de la  Provincia de Buenos Aires</t>
  </si>
  <si>
    <t>Institución</t>
  </si>
  <si>
    <t>Inversión en Gastos de Capital</t>
  </si>
  <si>
    <t>Inversión Total por Institución</t>
  </si>
  <si>
    <t>Consejo Interuniversitario Nacional</t>
  </si>
  <si>
    <t>Universidad Nacional de General Sarmiento</t>
  </si>
  <si>
    <t>Universidad Nacional de Hurlingham</t>
  </si>
  <si>
    <t>Universidad Nacional de Lanús</t>
  </si>
  <si>
    <t>Universidad Nacional de las Artes</t>
  </si>
  <si>
    <t>Universidad Nacional de Los Comechingones</t>
  </si>
  <si>
    <t>Universidad Nacional de Rafaela</t>
  </si>
  <si>
    <t>Universidad Nacional de San Antonio de Areco</t>
  </si>
  <si>
    <t>Universidad Nacional de San Isidro - Raúl Scalabrini Ortiz</t>
  </si>
  <si>
    <t>Universidad Nacional del Alto Uruguay</t>
  </si>
  <si>
    <t>Universidad Nacional Guillermo Brown</t>
  </si>
  <si>
    <t>Universidad Pedagógica Nacional</t>
  </si>
  <si>
    <t>Universidad Tecnológica Nacional</t>
  </si>
  <si>
    <t>Universidad Provincial de Córdoba</t>
  </si>
  <si>
    <t>Universidad Provincial de Ezeiza</t>
  </si>
  <si>
    <t>Universidad Provincial del Sudoeste</t>
  </si>
  <si>
    <t>Universidad Autónoma de Entre Ríos</t>
  </si>
  <si>
    <t>Universidad del Chubut</t>
  </si>
  <si>
    <t>Inversión total Instituciones Provinciales</t>
  </si>
  <si>
    <t>Inversión total</t>
  </si>
  <si>
    <t>Eje financiado</t>
  </si>
  <si>
    <t>% participación</t>
  </si>
  <si>
    <t>Adquisición de recursos y dispositivos tecnológicos</t>
  </si>
  <si>
    <t>Fortalecimiento del desarrollo de la enseñanza, el aprendizaje y la evaluación en entornos virtuales</t>
  </si>
  <si>
    <t>RRHH para la puesta en marcha y soporte técnico de las aulas híbridas</t>
  </si>
  <si>
    <t>Adecuación edilicia</t>
  </si>
  <si>
    <t>Universidad Nacional de San Antonio De Areco</t>
  </si>
  <si>
    <t>Universidad Pedagogica Nacional</t>
  </si>
  <si>
    <t>Universidad Nacional de Las Artes</t>
  </si>
  <si>
    <t>Sector productivo</t>
  </si>
  <si>
    <t>CPRES Bonaerense</t>
  </si>
  <si>
    <t>CPRES Centro</t>
  </si>
  <si>
    <t>CPRES Metropolitano</t>
  </si>
  <si>
    <t>CPRES Noreste</t>
  </si>
  <si>
    <t>CPRES Noroeste</t>
  </si>
  <si>
    <t>CPRES Nuevo Cuyo</t>
  </si>
  <si>
    <t>CPRES Sur</t>
  </si>
  <si>
    <t>Transporte o logistica</t>
  </si>
  <si>
    <t>Textil e indumentaria</t>
  </si>
  <si>
    <t>Software</t>
  </si>
  <si>
    <t>Servicios/Comercio</t>
  </si>
  <si>
    <t>Quimica</t>
  </si>
  <si>
    <t>Maquinaria y equipos de telecomunicaciones)</t>
  </si>
  <si>
    <t>Maquinaria y equipos</t>
  </si>
  <si>
    <t>Madera y muebles</t>
  </si>
  <si>
    <t>Construcción/arquitectura</t>
  </si>
  <si>
    <t>Construccion</t>
  </si>
  <si>
    <t>Automotriz/automotores</t>
  </si>
  <si>
    <t>Alimentos y bebidas</t>
  </si>
  <si>
    <t>Agropecuario</t>
  </si>
  <si>
    <t>Total ofertas formativas</t>
  </si>
  <si>
    <t>Sector productivo Servicios/Comercio</t>
  </si>
  <si>
    <t>Oficios o Ingenierias</t>
  </si>
  <si>
    <t>Habilidades digitales y tecnologicas</t>
  </si>
  <si>
    <t>Organizacional o empresarial</t>
  </si>
  <si>
    <t>Ciencias sociales</t>
  </si>
  <si>
    <t>Ambiente</t>
  </si>
  <si>
    <t>Salud</t>
  </si>
  <si>
    <t>Arte</t>
  </si>
  <si>
    <t>Lenguaje</t>
  </si>
  <si>
    <t>Deportes</t>
  </si>
  <si>
    <t>N° de obras financiadas</t>
  </si>
  <si>
    <t>Obras financiadas e Inversión total Instituciones Nacionales</t>
  </si>
  <si>
    <t>Jurisdicción</t>
  </si>
  <si>
    <t>Gestores capacitados</t>
  </si>
  <si>
    <t>Buenos Aires</t>
  </si>
  <si>
    <t>Catamarca</t>
  </si>
  <si>
    <t>Chaco</t>
  </si>
  <si>
    <t>Chubut</t>
  </si>
  <si>
    <t>Ciudad Autónoma de Buenos Aires</t>
  </si>
  <si>
    <t>Córdoba</t>
  </si>
  <si>
    <t>Corrientes</t>
  </si>
  <si>
    <t>Entre Ríos</t>
  </si>
  <si>
    <t>Jujuy</t>
  </si>
  <si>
    <t>La Pampa</t>
  </si>
  <si>
    <t>La Rioja</t>
  </si>
  <si>
    <t>Misiones</t>
  </si>
  <si>
    <t>Neuquén</t>
  </si>
  <si>
    <t>Río Negro</t>
  </si>
  <si>
    <t>Salta</t>
  </si>
  <si>
    <t>San Luis</t>
  </si>
  <si>
    <t>Santa Cruz</t>
  </si>
  <si>
    <t>Santa Fe</t>
  </si>
  <si>
    <t>Santiago del Estero</t>
  </si>
  <si>
    <t>Tierra del Fuego, Antártida e Islas del Atlántico Sur</t>
  </si>
  <si>
    <t>Tucumán</t>
  </si>
  <si>
    <t>Total personas formadas</t>
  </si>
  <si>
    <t>Bonaerense</t>
  </si>
  <si>
    <t>Centro</t>
  </si>
  <si>
    <t>Metropolitano</t>
  </si>
  <si>
    <t>Noreste</t>
  </si>
  <si>
    <t>Noroeste</t>
  </si>
  <si>
    <t>Nuevo Cuyo</t>
  </si>
  <si>
    <t>Sur</t>
  </si>
  <si>
    <t>N° de carreras impactadas</t>
  </si>
  <si>
    <t>Carreras impactadas e inversión total Instituciones Nacionales</t>
  </si>
  <si>
    <t>Carreras impactadas e inversión total Instituciones Provinciales</t>
  </si>
  <si>
    <t>Carreras impactadas e inversión total</t>
  </si>
  <si>
    <t>Tipo de espacio</t>
  </si>
  <si>
    <t>Sala de Realismo Medio</t>
  </si>
  <si>
    <t>Sala de Alto Realismo</t>
  </si>
  <si>
    <t>Sala de Habilidades</t>
  </si>
  <si>
    <t>Otros*</t>
  </si>
  <si>
    <t>Sala Hospitalaria</t>
  </si>
  <si>
    <t>Gimnasio de Kinesiología</t>
  </si>
  <si>
    <t>Total espacios de simulación</t>
  </si>
  <si>
    <t>Universidad Nacional del Centro de la provincia de Buenos Aires</t>
  </si>
  <si>
    <t>Universidad Nacional de La Patagonia San Juan Bosco</t>
  </si>
  <si>
    <t>Universidad Tecnológica Nacional - Rectorado</t>
  </si>
  <si>
    <t>Universidad Nacional de La Patagonia Austral</t>
  </si>
  <si>
    <t>Período creación</t>
  </si>
  <si>
    <t>Tipo de gestión</t>
  </si>
  <si>
    <t>Total general</t>
  </si>
  <si>
    <t>2000-2007</t>
  </si>
  <si>
    <t>Estatal</t>
  </si>
  <si>
    <t>Privada</t>
  </si>
  <si>
    <t>Total 2000-2007</t>
  </si>
  <si>
    <t>2008-2014</t>
  </si>
  <si>
    <t>Mixta</t>
  </si>
  <si>
    <t>Total 2008-2014</t>
  </si>
  <si>
    <t>2015-2021</t>
  </si>
  <si>
    <t>Total 2015-2021</t>
  </si>
  <si>
    <t>Temáticas</t>
  </si>
  <si>
    <t>Políticas y administración pública</t>
  </si>
  <si>
    <t>Desarrollo territorial (local)</t>
  </si>
  <si>
    <t>Economía</t>
  </si>
  <si>
    <t>Educación</t>
  </si>
  <si>
    <t>Empleo y mercado de trabajo</t>
  </si>
  <si>
    <t>Ciencia, tecnología e investigación</t>
  </si>
  <si>
    <t>Ambiente y sustentabilidad</t>
  </si>
  <si>
    <t>Género</t>
  </si>
  <si>
    <t>Comunicación</t>
  </si>
  <si>
    <t>Derechos humanos</t>
  </si>
  <si>
    <t>Actividades e industrias culturales</t>
  </si>
  <si>
    <t>Justicia y derecho</t>
  </si>
  <si>
    <t>Espacio, infraestructura y servicios públicos</t>
  </si>
  <si>
    <t>Relaciones internacionales</t>
  </si>
  <si>
    <t>Violencia, delito y seguridad</t>
  </si>
  <si>
    <t>Política internacional</t>
  </si>
  <si>
    <t>Niñez, adolescencia y juventud</t>
  </si>
  <si>
    <t>Análisis sociologico y demografía</t>
  </si>
  <si>
    <t>Elecciones, calidad democrática y opinión pública</t>
  </si>
  <si>
    <t>Adultos mayores</t>
  </si>
  <si>
    <t>Total temáticas abordadas</t>
  </si>
  <si>
    <t>Docentes incentivados</t>
  </si>
  <si>
    <t>Total docentes incentivados</t>
  </si>
  <si>
    <t>CPRES</t>
  </si>
  <si>
    <t>Notas publicadas</t>
  </si>
  <si>
    <t>Total notas</t>
  </si>
  <si>
    <t>Categorías</t>
  </si>
  <si>
    <t>Cantidad de subproyectos</t>
  </si>
  <si>
    <t>Carreras</t>
  </si>
  <si>
    <t>Docencia</t>
  </si>
  <si>
    <t>Investigacion</t>
  </si>
  <si>
    <t>Extensión</t>
  </si>
  <si>
    <t>Gestión - Transversales</t>
  </si>
  <si>
    <t>Total subproyectos</t>
  </si>
  <si>
    <t>Cuadro 6.1.1.5.1 - Inversión en pesos del PROUN 2021 – Programa de Apoyo a las Universidades Nuevas 2021</t>
  </si>
  <si>
    <t>Cuadro 6.1.1.5.2 - Cantidad de subproyectos por categoría del Programa de Apoyo a las Universidades Nuevas 2021</t>
  </si>
  <si>
    <t>Capítulo 6.1. Dirección Nacional de Programas de Calidad, Ciencia y Vinculación Tecnológica</t>
  </si>
  <si>
    <t>Cuadro 6.1.1.8.1 - Gestores capacitados por jurisdicción del Curso de Gestión Universitaria</t>
  </si>
  <si>
    <t>*La categoría otros corresponde a salas de debriefing, control, usos múltiples, terapia respiratoria en pacientes críticos, y emergencias</t>
  </si>
  <si>
    <t>Área</t>
  </si>
  <si>
    <t>Inversión en pesos</t>
  </si>
  <si>
    <t>Programa de Calidad Universitaria</t>
  </si>
  <si>
    <t>Programa de Ciencia, Tecnología y Vinculación Tecnológica</t>
  </si>
  <si>
    <t>Secretaría Ejecutiva de los Consejos Regionales de Planificación de la Educación Superior</t>
  </si>
  <si>
    <t>Programa de Incentivos a los Docentes Investigadores</t>
  </si>
  <si>
    <t>Programa Argentina Investiga</t>
  </si>
  <si>
    <t>Cuadro 6.1.1 - Inversión en pesos por área de la Dirección Nacional de Programas de Calidad, Ciencia y Vinculación Tecnológica</t>
  </si>
  <si>
    <t>Total inversión en pesos</t>
  </si>
  <si>
    <t>Cuadro 6.1.1.8.2 - Gestores capacitados por CPRES del Curso de Gestión Universitaria</t>
  </si>
  <si>
    <t>Año</t>
  </si>
  <si>
    <t>Instituciones participantes</t>
  </si>
  <si>
    <t>Universidad Nacional de San Martín</t>
  </si>
  <si>
    <t>Total docentes incentivados en Instituciones Nacionales</t>
  </si>
  <si>
    <t>Total docentes incentivados en Instituciones Provinciales</t>
  </si>
  <si>
    <t>Cuadro 6.1.1.5.3 - Instituciones participantes por año del Programa de Apoyo a las Universidades Nuevas</t>
  </si>
  <si>
    <r>
      <t xml:space="preserve">Cuadro 6.1.4.2 - </t>
    </r>
    <r>
      <rPr>
        <sz val="11"/>
        <color theme="1"/>
        <rFont val="Arial"/>
        <family val="2"/>
      </rPr>
      <t>Docentes incentivados por actividades realizadas en el año 2020 del Programa de Incentivos a los Docentes Investigadores</t>
    </r>
  </si>
  <si>
    <r>
      <t xml:space="preserve">Cuadro 6.1.4.1 - </t>
    </r>
    <r>
      <rPr>
        <sz val="10"/>
        <color rgb="FF000000"/>
        <rFont val="Arial"/>
        <family val="2"/>
      </rPr>
      <t>Inversión en pesos del Programa de Incentivos a los Docentes Investigadores 2021</t>
    </r>
  </si>
  <si>
    <r>
      <t xml:space="preserve">Cuadro 6.1.3.2 </t>
    </r>
    <r>
      <rPr>
        <sz val="10"/>
        <color theme="1"/>
        <rFont val="Arial"/>
        <family val="2"/>
      </rPr>
      <t>- Temáticas abordadas por los observatorios universitarios según CPRES Año 2021</t>
    </r>
  </si>
  <si>
    <r>
      <t xml:space="preserve">Cuadro 6.1.3.1 - </t>
    </r>
    <r>
      <rPr>
        <sz val="10"/>
        <color theme="1"/>
        <rFont val="Arial"/>
        <family val="2"/>
      </rPr>
      <t>Observatorios creados por CPRES período 2000-2021</t>
    </r>
  </si>
  <si>
    <r>
      <t xml:space="preserve">Cuadro 6.1.2.1 - </t>
    </r>
    <r>
      <rPr>
        <sz val="10"/>
        <color theme="1"/>
        <rFont val="Arial"/>
        <family val="2"/>
      </rPr>
      <t>Inversión en pesos de los Gastos en Ciencia y Tecnología 2021</t>
    </r>
  </si>
  <si>
    <r>
      <t xml:space="preserve">Cuadro 6.1.1.9.2 - </t>
    </r>
    <r>
      <rPr>
        <sz val="10"/>
        <color rgb="FF000000"/>
        <rFont val="Arial"/>
        <family val="2"/>
      </rPr>
      <t>Espacios de simulación fortalecidos y creados del Programa de Fortalecimiento de Biosimulación para las carreras de Medicina, Kinesiología, Obstetricia y Enfermería</t>
    </r>
  </si>
  <si>
    <r>
      <t xml:space="preserve">Cuadro 6.1.1.9.1 - </t>
    </r>
    <r>
      <rPr>
        <sz val="10"/>
        <color rgb="FF000000"/>
        <rFont val="Arial"/>
        <family val="2"/>
      </rPr>
      <t>N° de carreras impactadas e inversión en pesos del Programa de Fortalecimiento de Biosimulación para las carreras de Medicina, Kinesiología, Obstetricia y Enfermería</t>
    </r>
  </si>
  <si>
    <r>
      <t xml:space="preserve">Cuadro 6.1.1.8.2 - </t>
    </r>
    <r>
      <rPr>
        <sz val="10"/>
        <color theme="1"/>
        <rFont val="Arial"/>
        <family val="2"/>
      </rPr>
      <t>Gestores capacitados por CPRES del Curso de Gestión Universitaria</t>
    </r>
  </si>
  <si>
    <r>
      <t>Cuadro 6.1.1.8.1 -</t>
    </r>
    <r>
      <rPr>
        <sz val="10"/>
        <color theme="1"/>
        <rFont val="Arial"/>
        <family val="2"/>
      </rPr>
      <t xml:space="preserve"> Gestores capacitados por jurisdicción del Curso de Gestión Universitaria</t>
    </r>
  </si>
  <si>
    <r>
      <t>Cuadro 6.1.1.7 -</t>
    </r>
    <r>
      <rPr>
        <sz val="10"/>
        <color theme="1"/>
        <rFont val="Arial"/>
        <family val="2"/>
      </rPr>
      <t xml:space="preserve"> N° de obras financiadas e inversión en pesos del Programa de Obras Complementarias</t>
    </r>
  </si>
  <si>
    <r>
      <t xml:space="preserve">Cuadro 6.1.1.6.3 - </t>
    </r>
    <r>
      <rPr>
        <sz val="10"/>
        <color theme="1"/>
        <rFont val="Arial"/>
        <family val="2"/>
      </rPr>
      <t>Detalle de ofertas formativas por CPRES del Sector productivo Servicios/Comercio del Programa Universitario de Escuelas de Educación Profesional</t>
    </r>
  </si>
  <si>
    <r>
      <t xml:space="preserve">Cuadro 6.1.1.6.2 - </t>
    </r>
    <r>
      <rPr>
        <sz val="10"/>
        <color theme="1"/>
        <rFont val="Arial"/>
        <family val="2"/>
      </rPr>
      <t>Ofertas formativas por CPRES y Sector productivo del Programa Universitario de Escuelas de Educación Profesional</t>
    </r>
  </si>
  <si>
    <r>
      <t xml:space="preserve">Cuadro 6.1.1.6.1 - </t>
    </r>
    <r>
      <rPr>
        <sz val="10"/>
        <color theme="1"/>
        <rFont val="Arial"/>
        <family val="2"/>
      </rPr>
      <t>Inversión en pesos del Programa Universitario de Escuelas de Educación Profesional</t>
    </r>
  </si>
  <si>
    <r>
      <t xml:space="preserve">Cuadro 6.1.1.5.3 - </t>
    </r>
    <r>
      <rPr>
        <sz val="10"/>
        <color theme="1"/>
        <rFont val="Arial"/>
        <family val="2"/>
      </rPr>
      <t>Instituciones participantes por año del Programa de Apoyo a las Universidades Nuevas</t>
    </r>
  </si>
  <si>
    <r>
      <t xml:space="preserve">Cuadro 6.1.1.5.2 - </t>
    </r>
    <r>
      <rPr>
        <sz val="10"/>
        <color theme="1"/>
        <rFont val="Arial"/>
        <family val="2"/>
      </rPr>
      <t>Cantidad de subproyectos por categoría del Programa de Apoyo a las Universidades Nuevas 2021</t>
    </r>
  </si>
  <si>
    <r>
      <t xml:space="preserve">Cuadro 6.1.1.5.1 - </t>
    </r>
    <r>
      <rPr>
        <sz val="10"/>
        <color theme="1"/>
        <rFont val="Arial"/>
        <family val="2"/>
      </rPr>
      <t>Inversión en pesos del PROUN 2021 – Programa de Apoyo a las Universidades Nuevas 2021</t>
    </r>
  </si>
  <si>
    <r>
      <t>Cuadro 6.1.1.4.2 -</t>
    </r>
    <r>
      <rPr>
        <sz val="10"/>
        <color rgb="FF000000"/>
        <rFont val="Arial"/>
        <family val="2"/>
      </rPr>
      <t xml:space="preserve"> Porcentaje de participación por eje financiado del PlanVES II – Plan de Virtualización de la Educación Superior II</t>
    </r>
  </si>
  <si>
    <r>
      <t>Cuadro 6.1.1.4.1 -</t>
    </r>
    <r>
      <rPr>
        <sz val="10"/>
        <color theme="1"/>
        <rFont val="Arial"/>
        <family val="2"/>
      </rPr>
      <t xml:space="preserve"> Inversión en pesos del PlanVES II – Plan de Virtualización de la Educación Superior II</t>
    </r>
  </si>
  <si>
    <r>
      <t xml:space="preserve">Cuadro 6.1.1.3 - </t>
    </r>
    <r>
      <rPr>
        <sz val="10"/>
        <color rgb="FF000000"/>
        <rFont val="Arial"/>
        <family val="2"/>
      </rPr>
      <t>Inversión en pesos para la Implementación de Espacios de Simulación de las prácticas profesionales para carreras de Derecho</t>
    </r>
  </si>
  <si>
    <r>
      <t xml:space="preserve">Cuadro 6.1.1.2.2 - </t>
    </r>
    <r>
      <rPr>
        <sz val="10"/>
        <color rgb="FF000000"/>
        <rFont val="Arial"/>
        <family val="2"/>
      </rPr>
      <t>Acciones financiadas por eje del Programa Específico de Fortalecimiento para la Investigación en Ciencias Económicas</t>
    </r>
  </si>
  <si>
    <r>
      <t>Cuadro 6.1.1.2.1 -</t>
    </r>
    <r>
      <rPr>
        <sz val="10"/>
        <color rgb="FF000000"/>
        <rFont val="Arial"/>
        <family val="2"/>
      </rPr>
      <t xml:space="preserve"> Inversión en pesos del Programa Específico de Fortalecimiento para la Investigación en Ciencias Económicas</t>
    </r>
  </si>
  <si>
    <r>
      <t xml:space="preserve">Cuadro 6.1.1.1.2 - </t>
    </r>
    <r>
      <rPr>
        <sz val="10"/>
        <color theme="1"/>
        <rFont val="Arial"/>
        <family val="2"/>
      </rPr>
      <t xml:space="preserve">Cargos financiados según tipo del Proyecto PROMENF “Fortalecimiento de la Planta Docente” </t>
    </r>
  </si>
  <si>
    <r>
      <t xml:space="preserve">Cuadro 6.1.1.1 - </t>
    </r>
    <r>
      <rPr>
        <sz val="10"/>
        <color theme="1"/>
        <rFont val="Arial"/>
        <family val="2"/>
      </rPr>
      <t xml:space="preserve">Cargos financiados del Proyecto PROMENF “Fortalecimiento de la Planta Docente” </t>
    </r>
  </si>
  <si>
    <r>
      <t xml:space="preserve">Cuadro 6.1.1 - </t>
    </r>
    <r>
      <rPr>
        <sz val="10"/>
        <color theme="1"/>
        <rFont val="Arial"/>
        <family val="2"/>
      </rPr>
      <t>Inversión en pesos por área de la Dirección Nacional de Programas de Calidad, Ciencia y Vinculación Tecnológica</t>
    </r>
  </si>
  <si>
    <r>
      <t xml:space="preserve">Cuadro 6.1.5.1 - </t>
    </r>
    <r>
      <rPr>
        <sz val="10"/>
        <color rgb="FF000000"/>
        <rFont val="Arial"/>
        <family val="2"/>
      </rPr>
      <t>Notas publicadas en el año 2021 según CPRES del Programa Argentina Investiga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</si>
</sst>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2C0A]\ #,##0"/>
    <numFmt numFmtId="165" formatCode="&quot;$&quot;\ #,##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164" fontId="4" fillId="0" borderId="2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/>
    <xf numFmtId="0" fontId="3" fillId="0" borderId="2" xfId="0" applyFont="1" applyBorder="1"/>
    <xf numFmtId="164" fontId="3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/>
    </xf>
    <xf numFmtId="165" fontId="4" fillId="0" borderId="2" xfId="0" applyNumberFormat="1" applyFont="1" applyBorder="1"/>
    <xf numFmtId="16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1" fontId="3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/>
    <xf numFmtId="1" fontId="4" fillId="0" borderId="2" xfId="0" applyNumberFormat="1" applyFont="1" applyBorder="1"/>
    <xf numFmtId="0" fontId="4" fillId="0" borderId="2" xfId="0" applyFont="1" applyBorder="1" applyAlignment="1">
      <alignment horizontal="right"/>
    </xf>
    <xf numFmtId="164" fontId="0" fillId="0" borderId="0" xfId="0" applyNumberFormat="1"/>
    <xf numFmtId="0" fontId="4" fillId="0" borderId="2" xfId="0" applyFont="1" applyBorder="1"/>
    <xf numFmtId="0" fontId="2" fillId="0" borderId="0" xfId="0" applyFont="1"/>
    <xf numFmtId="9" fontId="4" fillId="0" borderId="2" xfId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3" fontId="4" fillId="0" borderId="0" xfId="0" applyNumberFormat="1" applyFont="1"/>
    <xf numFmtId="0" fontId="5" fillId="0" borderId="0" xfId="0" applyFont="1"/>
    <xf numFmtId="0" fontId="9" fillId="0" borderId="0" xfId="2"/>
    <xf numFmtId="0" fontId="11" fillId="0" borderId="9" xfId="3" applyFont="1" applyBorder="1" applyAlignment="1">
      <alignment vertical="center" wrapText="1"/>
    </xf>
    <xf numFmtId="0" fontId="11" fillId="4" borderId="10" xfId="3" applyFont="1" applyFill="1" applyBorder="1" applyAlignment="1">
      <alignment vertical="center" wrapText="1"/>
    </xf>
    <xf numFmtId="0" fontId="11" fillId="0" borderId="11" xfId="3" applyFont="1" applyBorder="1" applyAlignment="1">
      <alignment vertical="center" wrapText="1"/>
    </xf>
    <xf numFmtId="0" fontId="11" fillId="4" borderId="11" xfId="3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3" fillId="0" borderId="0" xfId="0" applyFont="1"/>
    <xf numFmtId="0" fontId="11" fillId="4" borderId="12" xfId="3" applyFont="1" applyFill="1" applyBorder="1" applyAlignment="1">
      <alignment vertical="center" wrapText="1"/>
    </xf>
    <xf numFmtId="0" fontId="14" fillId="0" borderId="0" xfId="0" applyFont="1"/>
    <xf numFmtId="0" fontId="15" fillId="0" borderId="0" xfId="0" applyFont="1"/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4" fontId="14" fillId="0" borderId="0" xfId="0" applyNumberFormat="1" applyFont="1"/>
    <xf numFmtId="0" fontId="17" fillId="0" borderId="0" xfId="0" applyFont="1"/>
    <xf numFmtId="0" fontId="4" fillId="0" borderId="0" xfId="0" applyFont="1"/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6" fillId="0" borderId="0" xfId="0" applyFont="1" applyAlignment="1">
      <alignment vertical="center"/>
    </xf>
    <xf numFmtId="0" fontId="4" fillId="0" borderId="2" xfId="0" applyFont="1" applyBorder="1" applyAlignment="1">
      <alignment horizontal="center" wrapText="1"/>
    </xf>
    <xf numFmtId="3" fontId="3" fillId="0" borderId="0" xfId="0" applyNumberFormat="1" applyFont="1"/>
    <xf numFmtId="0" fontId="0" fillId="5" borderId="0" xfId="0" applyFill="1"/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">
    <cellStyle name="Hipervínculo" xfId="3" builtinId="8"/>
    <cellStyle name="Normal" xfId="0" builtinId="0"/>
    <cellStyle name="Normal 5 2" xfId="2" xr:uid="{E52141C6-DCBD-BD4F-B6DF-AA70D026BB0C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10</xdr:col>
      <xdr:colOff>152400</xdr:colOff>
      <xdr:row>32</xdr:row>
      <xdr:rowOff>133164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7289847-213B-B3A3-9FE6-ADB403C84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0"/>
          <a:ext cx="7772400" cy="58481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15</xdr:col>
      <xdr:colOff>9525</xdr:colOff>
      <xdr:row>27</xdr:row>
      <xdr:rowOff>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4ADD965-CC74-41D1-87BE-3032DE4BA7E1}"/>
            </a:ext>
          </a:extLst>
        </xdr:cNvPr>
        <xdr:cNvSpPr txBox="1"/>
      </xdr:nvSpPr>
      <xdr:spPr>
        <a:xfrm>
          <a:off x="762000" y="762000"/>
          <a:ext cx="10677525" cy="438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AR" sz="7200">
              <a:solidFill>
                <a:schemeClr val="tx1">
                  <a:lumMod val="65000"/>
                  <a:lumOff val="35000"/>
                </a:schemeClr>
              </a:solidFill>
            </a:rPr>
            <a:t>Capítulo 6.</a:t>
          </a:r>
        </a:p>
        <a:p>
          <a:r>
            <a:rPr lang="es-AR" sz="5000">
              <a:solidFill>
                <a:srgbClr val="00B0F0"/>
              </a:solidFill>
            </a:rPr>
            <a:t>DATOS</a:t>
          </a:r>
          <a:r>
            <a:rPr lang="es-AR" sz="5000" baseline="0">
              <a:solidFill>
                <a:srgbClr val="00B0F0"/>
              </a:solidFill>
            </a:rPr>
            <a:t> GENERALES          </a:t>
          </a:r>
        </a:p>
        <a:p>
          <a:r>
            <a:rPr lang="es-AR" sz="5000" baseline="0">
              <a:solidFill>
                <a:srgbClr val="00B0F0"/>
              </a:solidFill>
            </a:rPr>
            <a:t>6</a:t>
          </a:r>
          <a:r>
            <a:rPr lang="es-AR" sz="5000">
              <a:solidFill>
                <a:srgbClr val="00B0F0"/>
              </a:solidFill>
            </a:rPr>
            <a:t>.1 Dirección</a:t>
          </a:r>
          <a:r>
            <a:rPr lang="es-AR" sz="5000" baseline="0">
              <a:solidFill>
                <a:srgbClr val="00B0F0"/>
              </a:solidFill>
            </a:rPr>
            <a:t> Nacional de Programas de Calidad, Ciencia y Vinculación Tecnológica</a:t>
          </a:r>
          <a:endParaRPr lang="es-AR" sz="5000">
            <a:solidFill>
              <a:srgbClr val="00B0F0"/>
            </a:solidFill>
          </a:endParaRPr>
        </a:p>
        <a:p>
          <a:endParaRPr lang="es-A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180975</xdr:rowOff>
    </xdr:from>
    <xdr:to>
      <xdr:col>15</xdr:col>
      <xdr:colOff>19050</xdr:colOff>
      <xdr:row>26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B863D28-5C4A-4D46-B8E1-773B91C18072}"/>
            </a:ext>
          </a:extLst>
        </xdr:cNvPr>
        <xdr:cNvSpPr txBox="1"/>
      </xdr:nvSpPr>
      <xdr:spPr>
        <a:xfrm>
          <a:off x="771525" y="752475"/>
          <a:ext cx="10677525" cy="438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AR" sz="7200">
              <a:solidFill>
                <a:schemeClr val="tx1">
                  <a:lumMod val="65000"/>
                  <a:lumOff val="35000"/>
                </a:schemeClr>
              </a:solidFill>
            </a:rPr>
            <a:t>Capítulo 6.</a:t>
          </a:r>
          <a:r>
            <a:rPr lang="es-AR" sz="5000" baseline="0">
              <a:solidFill>
                <a:srgbClr val="00B0F0"/>
              </a:solidFill>
            </a:rPr>
            <a:t>      </a:t>
          </a:r>
        </a:p>
        <a:p>
          <a:r>
            <a:rPr lang="es-AR" sz="5000" baseline="0">
              <a:solidFill>
                <a:srgbClr val="00B0F0"/>
              </a:solidFill>
            </a:rPr>
            <a:t>6</a:t>
          </a:r>
          <a:r>
            <a:rPr lang="es-AR" sz="5000">
              <a:solidFill>
                <a:srgbClr val="00B0F0"/>
              </a:solidFill>
            </a:rPr>
            <a:t>.1.1. Programa de Calidad Universitaria</a:t>
          </a:r>
        </a:p>
        <a:p>
          <a:endParaRPr lang="es-A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180975</xdr:rowOff>
    </xdr:from>
    <xdr:to>
      <xdr:col>15</xdr:col>
      <xdr:colOff>19050</xdr:colOff>
      <xdr:row>26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E1CEF74-5F58-490B-802F-75593F9B524F}"/>
            </a:ext>
          </a:extLst>
        </xdr:cNvPr>
        <xdr:cNvSpPr txBox="1"/>
      </xdr:nvSpPr>
      <xdr:spPr>
        <a:xfrm>
          <a:off x="771525" y="752475"/>
          <a:ext cx="10677525" cy="438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AR" sz="7200">
              <a:solidFill>
                <a:schemeClr val="tx1">
                  <a:lumMod val="65000"/>
                  <a:lumOff val="35000"/>
                </a:schemeClr>
              </a:solidFill>
            </a:rPr>
            <a:t>Capítulo 6.</a:t>
          </a:r>
        </a:p>
        <a:p>
          <a:r>
            <a:rPr lang="es-AR" sz="5000" baseline="0">
              <a:solidFill>
                <a:srgbClr val="00B0F0"/>
              </a:solidFill>
            </a:rPr>
            <a:t>6</a:t>
          </a:r>
          <a:r>
            <a:rPr lang="es-AR" sz="5000">
              <a:solidFill>
                <a:srgbClr val="00B0F0"/>
              </a:solidFill>
            </a:rPr>
            <a:t>.1.2. Programa de Ciencia, Tecnología</a:t>
          </a:r>
          <a:r>
            <a:rPr lang="es-AR" sz="5000" baseline="0">
              <a:solidFill>
                <a:srgbClr val="00B0F0"/>
              </a:solidFill>
            </a:rPr>
            <a:t> y Vinculación Tecnológica</a:t>
          </a:r>
          <a:endParaRPr lang="es-AR" sz="5000">
            <a:solidFill>
              <a:srgbClr val="00B0F0"/>
            </a:solidFill>
          </a:endParaRPr>
        </a:p>
        <a:p>
          <a:endParaRPr lang="es-A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180975</xdr:rowOff>
    </xdr:from>
    <xdr:to>
      <xdr:col>15</xdr:col>
      <xdr:colOff>19050</xdr:colOff>
      <xdr:row>27</xdr:row>
      <xdr:rowOff>9525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2363FA0-EDD0-4E91-8760-07FFD7B082CE}"/>
            </a:ext>
          </a:extLst>
        </xdr:cNvPr>
        <xdr:cNvSpPr txBox="1"/>
      </xdr:nvSpPr>
      <xdr:spPr>
        <a:xfrm>
          <a:off x="771525" y="752475"/>
          <a:ext cx="10677525" cy="440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AR" sz="7200">
              <a:solidFill>
                <a:schemeClr val="tx1">
                  <a:lumMod val="65000"/>
                  <a:lumOff val="35000"/>
                </a:schemeClr>
              </a:solidFill>
            </a:rPr>
            <a:t>Capítulo 6.</a:t>
          </a:r>
        </a:p>
        <a:p>
          <a:r>
            <a:rPr lang="es-AR" sz="5000" baseline="0">
              <a:solidFill>
                <a:srgbClr val="00B0F0"/>
              </a:solidFill>
            </a:rPr>
            <a:t>6</a:t>
          </a:r>
          <a:r>
            <a:rPr lang="es-AR" sz="5000">
              <a:solidFill>
                <a:srgbClr val="00B0F0"/>
              </a:solidFill>
            </a:rPr>
            <a:t>.1.3. Secretaría Ejecutiva de los Consejos Regionales de Planificación de la Educación Superior</a:t>
          </a:r>
        </a:p>
        <a:p>
          <a:endParaRPr lang="es-A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180975</xdr:rowOff>
    </xdr:from>
    <xdr:to>
      <xdr:col>15</xdr:col>
      <xdr:colOff>19050</xdr:colOff>
      <xdr:row>27</xdr:row>
      <xdr:rowOff>9525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33F8B5F-0200-4D16-A4CD-45205BB877DA}"/>
            </a:ext>
          </a:extLst>
        </xdr:cNvPr>
        <xdr:cNvSpPr txBox="1"/>
      </xdr:nvSpPr>
      <xdr:spPr>
        <a:xfrm>
          <a:off x="771525" y="752475"/>
          <a:ext cx="10677525" cy="440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AR" sz="7200">
              <a:solidFill>
                <a:schemeClr val="tx1">
                  <a:lumMod val="65000"/>
                  <a:lumOff val="35000"/>
                </a:schemeClr>
              </a:solidFill>
            </a:rPr>
            <a:t>Capítulo 6.</a:t>
          </a:r>
        </a:p>
        <a:p>
          <a:r>
            <a:rPr lang="es-AR" sz="5000" baseline="0">
              <a:solidFill>
                <a:srgbClr val="00B0F0"/>
              </a:solidFill>
            </a:rPr>
            <a:t>6</a:t>
          </a:r>
          <a:r>
            <a:rPr lang="es-AR" sz="5000">
              <a:solidFill>
                <a:srgbClr val="00B0F0"/>
              </a:solidFill>
            </a:rPr>
            <a:t>.1.4. Programa de Incentivos a los Docentes Investigadores</a:t>
          </a:r>
        </a:p>
        <a:p>
          <a:endParaRPr lang="es-A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180975</xdr:rowOff>
    </xdr:from>
    <xdr:to>
      <xdr:col>15</xdr:col>
      <xdr:colOff>19050</xdr:colOff>
      <xdr:row>26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5FE0F12-9355-44F3-966A-46E76CD47078}"/>
            </a:ext>
          </a:extLst>
        </xdr:cNvPr>
        <xdr:cNvSpPr txBox="1"/>
      </xdr:nvSpPr>
      <xdr:spPr>
        <a:xfrm>
          <a:off x="771525" y="752475"/>
          <a:ext cx="10677525" cy="438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AR" sz="7200">
              <a:solidFill>
                <a:schemeClr val="tx1">
                  <a:lumMod val="65000"/>
                  <a:lumOff val="35000"/>
                </a:schemeClr>
              </a:solidFill>
            </a:rPr>
            <a:t>Capítulo 6.</a:t>
          </a:r>
        </a:p>
        <a:p>
          <a:r>
            <a:rPr lang="es-AR" sz="5000" baseline="0">
              <a:solidFill>
                <a:srgbClr val="00B0F0"/>
              </a:solidFill>
            </a:rPr>
            <a:t>6</a:t>
          </a:r>
          <a:r>
            <a:rPr lang="es-AR" sz="5000">
              <a:solidFill>
                <a:srgbClr val="00B0F0"/>
              </a:solidFill>
            </a:rPr>
            <a:t>.1.5. Programa Argentina Investiga</a:t>
          </a:r>
        </a:p>
        <a:p>
          <a:endParaRPr lang="es-A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6D01D-28C8-6744-8FD7-218E17A7E31A}">
  <sheetPr>
    <tabColor theme="0"/>
  </sheetPr>
  <dimension ref="A1"/>
  <sheetViews>
    <sheetView showGridLines="0" tabSelected="1" topLeftCell="A6" workbookViewId="0">
      <selection activeCell="M22" sqref="M22"/>
    </sheetView>
  </sheetViews>
  <sheetFormatPr baseColWidth="10" defaultColWidth="11.42578125" defaultRowHeight="15" x14ac:dyDescent="0.25"/>
  <cols>
    <col min="1" max="16384" width="11.42578125" style="41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78D7-0D58-4685-BDBE-390D34B86DB8}">
  <sheetPr>
    <pageSetUpPr fitToPage="1"/>
  </sheetPr>
  <dimension ref="B2:C33"/>
  <sheetViews>
    <sheetView showGridLines="0" workbookViewId="0">
      <selection activeCell="H23" sqref="H22:H23"/>
    </sheetView>
  </sheetViews>
  <sheetFormatPr baseColWidth="10" defaultColWidth="11.42578125" defaultRowHeight="12" x14ac:dyDescent="0.2"/>
  <cols>
    <col min="1" max="1" width="2.28515625" style="14" customWidth="1"/>
    <col min="2" max="2" width="87.28515625" style="14" bestFit="1" customWidth="1"/>
    <col min="3" max="3" width="23.28515625" style="14" bestFit="1" customWidth="1"/>
    <col min="4" max="16384" width="11.42578125" style="14"/>
  </cols>
  <sheetData>
    <row r="2" spans="2:3" ht="12.75" x14ac:dyDescent="0.2">
      <c r="B2" s="13" t="s">
        <v>342</v>
      </c>
    </row>
    <row r="3" spans="2:3" x14ac:dyDescent="0.2">
      <c r="B3" s="1"/>
    </row>
    <row r="4" spans="2:3" x14ac:dyDescent="0.2">
      <c r="B4" s="4" t="s">
        <v>26</v>
      </c>
      <c r="C4" s="4" t="s">
        <v>138</v>
      </c>
    </row>
    <row r="5" spans="2:3" x14ac:dyDescent="0.2">
      <c r="B5" s="6" t="s">
        <v>96</v>
      </c>
      <c r="C5" s="12">
        <v>3000000</v>
      </c>
    </row>
    <row r="6" spans="2:3" x14ac:dyDescent="0.2">
      <c r="B6" s="6" t="s">
        <v>37</v>
      </c>
      <c r="C6" s="12">
        <v>3000000</v>
      </c>
    </row>
    <row r="7" spans="2:3" x14ac:dyDescent="0.2">
      <c r="B7" s="6" t="s">
        <v>39</v>
      </c>
      <c r="C7" s="12">
        <v>3000000</v>
      </c>
    </row>
    <row r="8" spans="2:3" x14ac:dyDescent="0.2">
      <c r="B8" s="6" t="s">
        <v>41</v>
      </c>
      <c r="C8" s="12">
        <v>3000000</v>
      </c>
    </row>
    <row r="9" spans="2:3" x14ac:dyDescent="0.2">
      <c r="B9" s="6" t="s">
        <v>43</v>
      </c>
      <c r="C9" s="12">
        <v>3000000</v>
      </c>
    </row>
    <row r="10" spans="2:3" x14ac:dyDescent="0.2">
      <c r="B10" s="6" t="s">
        <v>98</v>
      </c>
      <c r="C10" s="12">
        <v>3000000</v>
      </c>
    </row>
    <row r="11" spans="2:3" x14ac:dyDescent="0.2">
      <c r="B11" s="6" t="s">
        <v>48</v>
      </c>
      <c r="C11" s="12">
        <v>3000000</v>
      </c>
    </row>
    <row r="12" spans="2:3" x14ac:dyDescent="0.2">
      <c r="B12" s="6" t="s">
        <v>100</v>
      </c>
      <c r="C12" s="12">
        <v>3000000</v>
      </c>
    </row>
    <row r="13" spans="2:3" x14ac:dyDescent="0.2">
      <c r="B13" s="6" t="s">
        <v>139</v>
      </c>
      <c r="C13" s="12">
        <v>3000000</v>
      </c>
    </row>
    <row r="14" spans="2:3" x14ac:dyDescent="0.2">
      <c r="B14" s="6" t="s">
        <v>140</v>
      </c>
      <c r="C14" s="12">
        <v>3000000</v>
      </c>
    </row>
    <row r="15" spans="2:3" x14ac:dyDescent="0.2">
      <c r="B15" s="6" t="s">
        <v>52</v>
      </c>
      <c r="C15" s="12">
        <v>3000000</v>
      </c>
    </row>
    <row r="16" spans="2:3" x14ac:dyDescent="0.2">
      <c r="B16" s="6" t="s">
        <v>141</v>
      </c>
      <c r="C16" s="12">
        <v>3000000</v>
      </c>
    </row>
    <row r="17" spans="2:3" x14ac:dyDescent="0.2">
      <c r="B17" s="6" t="s">
        <v>54</v>
      </c>
      <c r="C17" s="12">
        <v>3000000</v>
      </c>
    </row>
    <row r="18" spans="2:3" x14ac:dyDescent="0.2">
      <c r="B18" s="6" t="s">
        <v>105</v>
      </c>
      <c r="C18" s="12">
        <v>3000000</v>
      </c>
    </row>
    <row r="19" spans="2:3" x14ac:dyDescent="0.2">
      <c r="B19" s="6" t="s">
        <v>59</v>
      </c>
      <c r="C19" s="12">
        <v>3000000</v>
      </c>
    </row>
    <row r="20" spans="2:3" x14ac:dyDescent="0.2">
      <c r="B20" s="6" t="s">
        <v>108</v>
      </c>
      <c r="C20" s="12">
        <v>3000000</v>
      </c>
    </row>
    <row r="21" spans="2:3" x14ac:dyDescent="0.2">
      <c r="B21" s="6" t="s">
        <v>109</v>
      </c>
      <c r="C21" s="12">
        <v>3000000</v>
      </c>
    </row>
    <row r="22" spans="2:3" x14ac:dyDescent="0.2">
      <c r="B22" s="6" t="s">
        <v>110</v>
      </c>
      <c r="C22" s="12">
        <v>3000000</v>
      </c>
    </row>
    <row r="23" spans="2:3" x14ac:dyDescent="0.2">
      <c r="B23" s="6" t="s">
        <v>68</v>
      </c>
      <c r="C23" s="12">
        <v>3000000</v>
      </c>
    </row>
    <row r="24" spans="2:3" x14ac:dyDescent="0.2">
      <c r="B24" s="6" t="s">
        <v>70</v>
      </c>
      <c r="C24" s="12">
        <v>3000000</v>
      </c>
    </row>
    <row r="25" spans="2:3" x14ac:dyDescent="0.2">
      <c r="B25" s="6" t="s">
        <v>71</v>
      </c>
      <c r="C25" s="12">
        <v>3000000</v>
      </c>
    </row>
    <row r="26" spans="2:3" x14ac:dyDescent="0.2">
      <c r="B26" s="6" t="s">
        <v>142</v>
      </c>
      <c r="C26" s="12">
        <v>3000000</v>
      </c>
    </row>
    <row r="27" spans="2:3" x14ac:dyDescent="0.2">
      <c r="B27" s="6" t="s">
        <v>115</v>
      </c>
      <c r="C27" s="12">
        <v>3000000</v>
      </c>
    </row>
    <row r="28" spans="2:3" x14ac:dyDescent="0.2">
      <c r="B28" s="6" t="s">
        <v>76</v>
      </c>
      <c r="C28" s="12">
        <v>3000000</v>
      </c>
    </row>
    <row r="29" spans="2:3" x14ac:dyDescent="0.2">
      <c r="B29" s="6" t="s">
        <v>116</v>
      </c>
      <c r="C29" s="12">
        <v>3000000</v>
      </c>
    </row>
    <row r="30" spans="2:3" x14ac:dyDescent="0.2">
      <c r="B30" s="6" t="s">
        <v>117</v>
      </c>
      <c r="C30" s="12">
        <v>3000000</v>
      </c>
    </row>
    <row r="31" spans="2:3" x14ac:dyDescent="0.2">
      <c r="B31" s="6" t="s">
        <v>79</v>
      </c>
      <c r="C31" s="12">
        <v>3000000</v>
      </c>
    </row>
    <row r="32" spans="2:3" x14ac:dyDescent="0.2">
      <c r="B32" s="6" t="s">
        <v>82</v>
      </c>
      <c r="C32" s="12">
        <v>3000000</v>
      </c>
    </row>
    <row r="33" spans="2:3" x14ac:dyDescent="0.2">
      <c r="B33" s="8" t="s">
        <v>118</v>
      </c>
      <c r="C33" s="12">
        <f>SUM(C5:C32)</f>
        <v>84000000</v>
      </c>
    </row>
  </sheetData>
  <sortState xmlns:xlrd2="http://schemas.microsoft.com/office/spreadsheetml/2017/richdata2" ref="B5:C32">
    <sortCondition ref="B5:B32"/>
  </sortState>
  <pageMargins left="0.25" right="0.25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B01AB-0FAC-4D8D-8EC7-E94BFE3DF73E}">
  <sheetPr>
    <pageSetUpPr fitToPage="1"/>
  </sheetPr>
  <dimension ref="A2:E69"/>
  <sheetViews>
    <sheetView showGridLines="0" workbookViewId="0">
      <selection activeCell="B2" sqref="B2:E2"/>
    </sheetView>
  </sheetViews>
  <sheetFormatPr baseColWidth="10" defaultColWidth="11.42578125" defaultRowHeight="12" x14ac:dyDescent="0.2"/>
  <cols>
    <col min="1" max="1" width="2.28515625" style="14" customWidth="1"/>
    <col min="2" max="2" width="85.42578125" style="14" bestFit="1" customWidth="1"/>
    <col min="3" max="3" width="13.7109375" style="14" bestFit="1" customWidth="1"/>
    <col min="4" max="4" width="12.28515625" style="14" bestFit="1" customWidth="1"/>
    <col min="5" max="5" width="13.7109375" style="14" bestFit="1" customWidth="1"/>
    <col min="6" max="8" width="11.42578125" style="14"/>
    <col min="9" max="9" width="68.85546875" style="14" bestFit="1" customWidth="1"/>
    <col min="10" max="16384" width="11.42578125" style="14"/>
  </cols>
  <sheetData>
    <row r="2" spans="1:5" ht="12.75" x14ac:dyDescent="0.2">
      <c r="B2" s="78" t="s">
        <v>341</v>
      </c>
      <c r="C2" s="78"/>
      <c r="D2" s="78"/>
      <c r="E2" s="78"/>
    </row>
    <row r="4" spans="1:5" ht="36" x14ac:dyDescent="0.2">
      <c r="A4" s="3"/>
      <c r="B4" s="4" t="s">
        <v>143</v>
      </c>
      <c r="C4" s="4" t="s">
        <v>144</v>
      </c>
      <c r="D4" s="4" t="s">
        <v>95</v>
      </c>
      <c r="E4" s="4" t="s">
        <v>145</v>
      </c>
    </row>
    <row r="5" spans="1:5" x14ac:dyDescent="0.2">
      <c r="B5" s="15" t="s">
        <v>146</v>
      </c>
      <c r="C5" s="16">
        <v>14000000</v>
      </c>
      <c r="D5" s="16">
        <v>6000000</v>
      </c>
      <c r="E5" s="16">
        <f t="shared" ref="E5:E36" si="0">D5+C5</f>
        <v>20000000</v>
      </c>
    </row>
    <row r="6" spans="1:5" x14ac:dyDescent="0.2">
      <c r="B6" s="15" t="s">
        <v>96</v>
      </c>
      <c r="C6" s="16">
        <v>95860320</v>
      </c>
      <c r="D6" s="16">
        <v>41082994</v>
      </c>
      <c r="E6" s="16">
        <f t="shared" si="0"/>
        <v>136943314</v>
      </c>
    </row>
    <row r="7" spans="1:5" x14ac:dyDescent="0.2">
      <c r="B7" s="15" t="s">
        <v>33</v>
      </c>
      <c r="C7" s="16">
        <v>8811403</v>
      </c>
      <c r="D7" s="16">
        <v>3776316</v>
      </c>
      <c r="E7" s="16">
        <f t="shared" si="0"/>
        <v>12587719</v>
      </c>
    </row>
    <row r="8" spans="1:5" x14ac:dyDescent="0.2">
      <c r="B8" s="15" t="s">
        <v>35</v>
      </c>
      <c r="C8" s="16">
        <v>11611403</v>
      </c>
      <c r="D8" s="16">
        <v>4976316</v>
      </c>
      <c r="E8" s="16">
        <f t="shared" si="0"/>
        <v>16587719</v>
      </c>
    </row>
    <row r="9" spans="1:5" x14ac:dyDescent="0.2">
      <c r="B9" s="15" t="s">
        <v>37</v>
      </c>
      <c r="C9" s="16">
        <v>11611403</v>
      </c>
      <c r="D9" s="16">
        <v>4976316</v>
      </c>
      <c r="E9" s="16">
        <f t="shared" si="0"/>
        <v>16587719</v>
      </c>
    </row>
    <row r="10" spans="1:5" x14ac:dyDescent="0.2">
      <c r="B10" s="9" t="s">
        <v>39</v>
      </c>
      <c r="C10" s="16">
        <v>14662898</v>
      </c>
      <c r="D10" s="16">
        <v>6284099</v>
      </c>
      <c r="E10" s="16">
        <f t="shared" si="0"/>
        <v>20946997</v>
      </c>
    </row>
    <row r="11" spans="1:5" x14ac:dyDescent="0.2">
      <c r="B11" s="15" t="s">
        <v>43</v>
      </c>
      <c r="C11" s="16">
        <v>47888247</v>
      </c>
      <c r="D11" s="16">
        <v>20523534</v>
      </c>
      <c r="E11" s="16">
        <f t="shared" si="0"/>
        <v>68411781</v>
      </c>
    </row>
    <row r="12" spans="1:5" x14ac:dyDescent="0.2">
      <c r="B12" s="15" t="s">
        <v>98</v>
      </c>
      <c r="C12" s="16">
        <v>26788798</v>
      </c>
      <c r="D12" s="16">
        <v>11480914</v>
      </c>
      <c r="E12" s="16">
        <f t="shared" si="0"/>
        <v>38269712</v>
      </c>
    </row>
    <row r="13" spans="1:5" x14ac:dyDescent="0.2">
      <c r="B13" s="15" t="s">
        <v>45</v>
      </c>
      <c r="C13" s="16">
        <v>17294303</v>
      </c>
      <c r="D13" s="16">
        <v>7411844</v>
      </c>
      <c r="E13" s="16">
        <f t="shared" si="0"/>
        <v>24706147</v>
      </c>
    </row>
    <row r="14" spans="1:5" x14ac:dyDescent="0.2">
      <c r="B14" s="15" t="s">
        <v>99</v>
      </c>
      <c r="C14" s="16">
        <v>13119068</v>
      </c>
      <c r="D14" s="16">
        <v>5622458</v>
      </c>
      <c r="E14" s="16">
        <f t="shared" si="0"/>
        <v>18741526</v>
      </c>
    </row>
    <row r="15" spans="1:5" x14ac:dyDescent="0.2">
      <c r="B15" s="15" t="s">
        <v>46</v>
      </c>
      <c r="C15" s="16">
        <v>18105305</v>
      </c>
      <c r="D15" s="16">
        <v>7759417</v>
      </c>
      <c r="E15" s="16">
        <f t="shared" si="0"/>
        <v>25864722</v>
      </c>
    </row>
    <row r="16" spans="1:5" x14ac:dyDescent="0.2">
      <c r="B16" s="15" t="s">
        <v>147</v>
      </c>
      <c r="C16" s="16">
        <v>13513107</v>
      </c>
      <c r="D16" s="16">
        <v>5791331</v>
      </c>
      <c r="E16" s="16">
        <f t="shared" si="0"/>
        <v>19304438</v>
      </c>
    </row>
    <row r="17" spans="2:5" x14ac:dyDescent="0.2">
      <c r="B17" s="15" t="s">
        <v>148</v>
      </c>
      <c r="C17" s="16">
        <v>11611333</v>
      </c>
      <c r="D17" s="16">
        <v>4976286</v>
      </c>
      <c r="E17" s="16">
        <f t="shared" si="0"/>
        <v>16587619</v>
      </c>
    </row>
    <row r="18" spans="2:5" x14ac:dyDescent="0.2">
      <c r="B18" s="15" t="s">
        <v>48</v>
      </c>
      <c r="C18" s="16">
        <v>11611403</v>
      </c>
      <c r="D18" s="16">
        <v>4976316</v>
      </c>
      <c r="E18" s="16">
        <f t="shared" si="0"/>
        <v>16587719</v>
      </c>
    </row>
    <row r="19" spans="2:5" x14ac:dyDescent="0.2">
      <c r="B19" s="15" t="s">
        <v>100</v>
      </c>
      <c r="C19" s="16">
        <v>16017522</v>
      </c>
      <c r="D19" s="16">
        <v>6864652</v>
      </c>
      <c r="E19" s="16">
        <f t="shared" si="0"/>
        <v>22882174</v>
      </c>
    </row>
    <row r="20" spans="2:5" x14ac:dyDescent="0.2">
      <c r="B20" s="15" t="s">
        <v>139</v>
      </c>
      <c r="C20" s="16">
        <v>23814323</v>
      </c>
      <c r="D20" s="16">
        <v>10206139</v>
      </c>
      <c r="E20" s="16">
        <f t="shared" si="0"/>
        <v>34020462</v>
      </c>
    </row>
    <row r="21" spans="2:5" x14ac:dyDescent="0.2">
      <c r="B21" s="15" t="s">
        <v>140</v>
      </c>
      <c r="C21" s="16">
        <v>14465163</v>
      </c>
      <c r="D21" s="16">
        <v>6199355</v>
      </c>
      <c r="E21" s="16">
        <f t="shared" si="0"/>
        <v>20664518</v>
      </c>
    </row>
    <row r="22" spans="2:5" x14ac:dyDescent="0.2">
      <c r="B22" s="15" t="s">
        <v>50</v>
      </c>
      <c r="C22" s="16">
        <v>12792835</v>
      </c>
      <c r="D22" s="16">
        <v>5482643</v>
      </c>
      <c r="E22" s="16">
        <f t="shared" si="0"/>
        <v>18275478</v>
      </c>
    </row>
    <row r="23" spans="2:5" x14ac:dyDescent="0.2">
      <c r="B23" s="15" t="s">
        <v>52</v>
      </c>
      <c r="C23" s="16">
        <v>17217795</v>
      </c>
      <c r="D23" s="16">
        <v>7379055</v>
      </c>
      <c r="E23" s="16">
        <f t="shared" si="0"/>
        <v>24596850</v>
      </c>
    </row>
    <row r="24" spans="2:5" x14ac:dyDescent="0.2">
      <c r="B24" s="15" t="s">
        <v>141</v>
      </c>
      <c r="C24" s="16">
        <v>47751710</v>
      </c>
      <c r="D24" s="16">
        <v>20465019</v>
      </c>
      <c r="E24" s="16">
        <f t="shared" si="0"/>
        <v>68216729</v>
      </c>
    </row>
    <row r="25" spans="2:5" x14ac:dyDescent="0.2">
      <c r="B25" s="15" t="s">
        <v>54</v>
      </c>
      <c r="C25" s="16">
        <v>17561521</v>
      </c>
      <c r="D25" s="16">
        <v>7526366</v>
      </c>
      <c r="E25" s="16">
        <f t="shared" si="0"/>
        <v>25087887</v>
      </c>
    </row>
    <row r="26" spans="2:5" x14ac:dyDescent="0.2">
      <c r="B26" s="15" t="s">
        <v>149</v>
      </c>
      <c r="C26" s="16">
        <v>14964091</v>
      </c>
      <c r="D26" s="16">
        <v>6413182</v>
      </c>
      <c r="E26" s="16">
        <f t="shared" si="0"/>
        <v>21377273</v>
      </c>
    </row>
    <row r="27" spans="2:5" x14ac:dyDescent="0.2">
      <c r="B27" s="15" t="s">
        <v>150</v>
      </c>
      <c r="C27" s="16">
        <v>15323387</v>
      </c>
      <c r="D27" s="16">
        <v>6567166</v>
      </c>
      <c r="E27" s="16">
        <f t="shared" si="0"/>
        <v>21890553</v>
      </c>
    </row>
    <row r="28" spans="2:5" x14ac:dyDescent="0.2">
      <c r="B28" s="15" t="s">
        <v>105</v>
      </c>
      <c r="C28" s="16">
        <v>20470316</v>
      </c>
      <c r="D28" s="16">
        <v>8772993</v>
      </c>
      <c r="E28" s="16">
        <f t="shared" si="0"/>
        <v>29243309</v>
      </c>
    </row>
    <row r="29" spans="2:5" x14ac:dyDescent="0.2">
      <c r="B29" s="15" t="s">
        <v>151</v>
      </c>
      <c r="C29" s="16">
        <v>8811403</v>
      </c>
      <c r="D29" s="16">
        <v>3776316</v>
      </c>
      <c r="E29" s="16">
        <f t="shared" si="0"/>
        <v>12587719</v>
      </c>
    </row>
    <row r="30" spans="2:5" x14ac:dyDescent="0.2">
      <c r="B30" s="15" t="s">
        <v>56</v>
      </c>
      <c r="C30" s="16">
        <v>15263114</v>
      </c>
      <c r="D30" s="16">
        <v>6541335</v>
      </c>
      <c r="E30" s="16">
        <f t="shared" si="0"/>
        <v>21804449</v>
      </c>
    </row>
    <row r="31" spans="2:5" x14ac:dyDescent="0.2">
      <c r="B31" s="15" t="s">
        <v>59</v>
      </c>
      <c r="C31" s="16">
        <v>19621347</v>
      </c>
      <c r="D31" s="16">
        <v>8409149</v>
      </c>
      <c r="E31" s="16">
        <f t="shared" si="0"/>
        <v>28030496</v>
      </c>
    </row>
    <row r="32" spans="2:5" x14ac:dyDescent="0.2">
      <c r="B32" s="15" t="s">
        <v>106</v>
      </c>
      <c r="C32" s="16">
        <v>19498954</v>
      </c>
      <c r="D32" s="16">
        <v>8356695</v>
      </c>
      <c r="E32" s="16">
        <f t="shared" si="0"/>
        <v>27855649</v>
      </c>
    </row>
    <row r="33" spans="2:5" x14ac:dyDescent="0.2">
      <c r="B33" s="15" t="s">
        <v>107</v>
      </c>
      <c r="C33" s="16">
        <v>11611403</v>
      </c>
      <c r="D33" s="16">
        <v>4976316</v>
      </c>
      <c r="E33" s="16">
        <f t="shared" si="0"/>
        <v>16587719</v>
      </c>
    </row>
    <row r="34" spans="2:5" x14ac:dyDescent="0.2">
      <c r="B34" s="15" t="s">
        <v>63</v>
      </c>
      <c r="C34" s="16">
        <v>18756253</v>
      </c>
      <c r="D34" s="16">
        <v>8038394</v>
      </c>
      <c r="E34" s="16">
        <f t="shared" si="0"/>
        <v>26794647</v>
      </c>
    </row>
    <row r="35" spans="2:5" x14ac:dyDescent="0.2">
      <c r="B35" s="15" t="s">
        <v>152</v>
      </c>
      <c r="C35" s="16">
        <v>8811403</v>
      </c>
      <c r="D35" s="16">
        <v>3776316</v>
      </c>
      <c r="E35" s="16">
        <f t="shared" si="0"/>
        <v>12587719</v>
      </c>
    </row>
    <row r="36" spans="2:5" x14ac:dyDescent="0.2">
      <c r="B36" s="15" t="s">
        <v>108</v>
      </c>
      <c r="C36" s="16">
        <v>16784503</v>
      </c>
      <c r="D36" s="16">
        <v>7193358</v>
      </c>
      <c r="E36" s="16">
        <f t="shared" si="0"/>
        <v>23977861</v>
      </c>
    </row>
    <row r="37" spans="2:5" x14ac:dyDescent="0.2">
      <c r="B37" s="9" t="s">
        <v>109</v>
      </c>
      <c r="C37" s="16">
        <v>14500322</v>
      </c>
      <c r="D37" s="16">
        <v>6214424</v>
      </c>
      <c r="E37" s="16">
        <f t="shared" ref="E37:E61" si="1">D37+C37</f>
        <v>20714746</v>
      </c>
    </row>
    <row r="38" spans="2:5" x14ac:dyDescent="0.2">
      <c r="B38" s="15" t="s">
        <v>110</v>
      </c>
      <c r="C38" s="16">
        <v>33210875</v>
      </c>
      <c r="D38" s="16">
        <v>14233232</v>
      </c>
      <c r="E38" s="16">
        <f t="shared" si="1"/>
        <v>47444107</v>
      </c>
    </row>
    <row r="39" spans="2:5" x14ac:dyDescent="0.2">
      <c r="B39" s="15" t="s">
        <v>65</v>
      </c>
      <c r="C39" s="16">
        <v>17498736</v>
      </c>
      <c r="D39" s="16">
        <v>7499459</v>
      </c>
      <c r="E39" s="16">
        <f t="shared" si="1"/>
        <v>24998195</v>
      </c>
    </row>
    <row r="40" spans="2:5" x14ac:dyDescent="0.2">
      <c r="B40" s="15" t="s">
        <v>153</v>
      </c>
      <c r="C40" s="16">
        <v>8811403</v>
      </c>
      <c r="D40" s="16">
        <v>3776316</v>
      </c>
      <c r="E40" s="16">
        <f t="shared" si="1"/>
        <v>12587719</v>
      </c>
    </row>
    <row r="41" spans="2:5" x14ac:dyDescent="0.2">
      <c r="B41" s="9" t="s">
        <v>154</v>
      </c>
      <c r="C41" s="16">
        <v>700000</v>
      </c>
      <c r="D41" s="16">
        <v>300000</v>
      </c>
      <c r="E41" s="16">
        <f t="shared" si="1"/>
        <v>1000000</v>
      </c>
    </row>
    <row r="42" spans="2:5" x14ac:dyDescent="0.2">
      <c r="B42" s="9" t="s">
        <v>68</v>
      </c>
      <c r="C42" s="16">
        <v>17514307</v>
      </c>
      <c r="D42" s="16">
        <v>7506132</v>
      </c>
      <c r="E42" s="16">
        <f t="shared" si="1"/>
        <v>25020439</v>
      </c>
    </row>
    <row r="43" spans="2:5" x14ac:dyDescent="0.2">
      <c r="B43" s="9" t="s">
        <v>70</v>
      </c>
      <c r="C43" s="16">
        <v>17539420</v>
      </c>
      <c r="D43" s="16">
        <v>7516895</v>
      </c>
      <c r="E43" s="16">
        <f t="shared" si="1"/>
        <v>25056315</v>
      </c>
    </row>
    <row r="44" spans="2:5" x14ac:dyDescent="0.2">
      <c r="B44" s="9" t="s">
        <v>111</v>
      </c>
      <c r="C44" s="16">
        <v>15085309</v>
      </c>
      <c r="D44" s="16">
        <v>6465133</v>
      </c>
      <c r="E44" s="16">
        <f t="shared" si="1"/>
        <v>21550442</v>
      </c>
    </row>
    <row r="45" spans="2:5" x14ac:dyDescent="0.2">
      <c r="B45" s="15" t="s">
        <v>112</v>
      </c>
      <c r="C45" s="16">
        <v>9441403</v>
      </c>
      <c r="D45" s="16">
        <v>4046316</v>
      </c>
      <c r="E45" s="16">
        <f t="shared" si="1"/>
        <v>13487719</v>
      </c>
    </row>
    <row r="46" spans="2:5" x14ac:dyDescent="0.2">
      <c r="B46" s="9" t="s">
        <v>113</v>
      </c>
      <c r="C46" s="16">
        <v>13407211</v>
      </c>
      <c r="D46" s="16">
        <v>5745948</v>
      </c>
      <c r="E46" s="16">
        <f t="shared" si="1"/>
        <v>19153159</v>
      </c>
    </row>
    <row r="47" spans="2:5" x14ac:dyDescent="0.2">
      <c r="B47" s="9" t="s">
        <v>71</v>
      </c>
      <c r="C47" s="16">
        <v>30453135</v>
      </c>
      <c r="D47" s="16">
        <v>13051344</v>
      </c>
      <c r="E47" s="16">
        <f t="shared" si="1"/>
        <v>43504479</v>
      </c>
    </row>
    <row r="48" spans="2:5" x14ac:dyDescent="0.2">
      <c r="B48" s="15" t="s">
        <v>114</v>
      </c>
      <c r="C48" s="16">
        <v>12935994</v>
      </c>
      <c r="D48" s="16">
        <v>5543997</v>
      </c>
      <c r="E48" s="16">
        <f t="shared" si="1"/>
        <v>18479991</v>
      </c>
    </row>
    <row r="49" spans="2:5" x14ac:dyDescent="0.2">
      <c r="B49" s="15" t="s">
        <v>73</v>
      </c>
      <c r="C49" s="16">
        <v>3500000</v>
      </c>
      <c r="D49" s="16">
        <v>1500000</v>
      </c>
      <c r="E49" s="16">
        <f t="shared" si="1"/>
        <v>5000000</v>
      </c>
    </row>
    <row r="50" spans="2:5" x14ac:dyDescent="0.2">
      <c r="B50" s="9" t="s">
        <v>155</v>
      </c>
      <c r="C50" s="16">
        <v>700000</v>
      </c>
      <c r="D50" s="16">
        <v>300000</v>
      </c>
      <c r="E50" s="16">
        <f t="shared" si="1"/>
        <v>1000000</v>
      </c>
    </row>
    <row r="51" spans="2:5" x14ac:dyDescent="0.2">
      <c r="B51" s="15" t="s">
        <v>74</v>
      </c>
      <c r="C51" s="16">
        <v>17257808</v>
      </c>
      <c r="D51" s="16">
        <v>7396203</v>
      </c>
      <c r="E51" s="16">
        <f t="shared" si="1"/>
        <v>24654011</v>
      </c>
    </row>
    <row r="52" spans="2:5" x14ac:dyDescent="0.2">
      <c r="B52" s="15" t="s">
        <v>115</v>
      </c>
      <c r="C52" s="16">
        <v>11464918</v>
      </c>
      <c r="D52" s="16">
        <v>4913536</v>
      </c>
      <c r="E52" s="16">
        <f t="shared" si="1"/>
        <v>16378454</v>
      </c>
    </row>
    <row r="53" spans="2:5" x14ac:dyDescent="0.2">
      <c r="B53" s="15" t="s">
        <v>76</v>
      </c>
      <c r="C53" s="16">
        <v>20974806</v>
      </c>
      <c r="D53" s="16">
        <v>8989203</v>
      </c>
      <c r="E53" s="16">
        <f t="shared" si="1"/>
        <v>29964009</v>
      </c>
    </row>
    <row r="54" spans="2:5" x14ac:dyDescent="0.2">
      <c r="B54" s="15" t="s">
        <v>116</v>
      </c>
      <c r="C54" s="16">
        <v>26289368</v>
      </c>
      <c r="D54" s="16">
        <v>11266872</v>
      </c>
      <c r="E54" s="16">
        <f t="shared" si="1"/>
        <v>37556240</v>
      </c>
    </row>
    <row r="55" spans="2:5" x14ac:dyDescent="0.2">
      <c r="B55" s="15" t="s">
        <v>117</v>
      </c>
      <c r="C55" s="16">
        <v>25270169</v>
      </c>
      <c r="D55" s="16">
        <v>10830072</v>
      </c>
      <c r="E55" s="16">
        <f t="shared" si="1"/>
        <v>36100241</v>
      </c>
    </row>
    <row r="56" spans="2:5" x14ac:dyDescent="0.2">
      <c r="B56" s="15" t="s">
        <v>79</v>
      </c>
      <c r="C56" s="16">
        <v>11725096</v>
      </c>
      <c r="D56" s="16">
        <v>5025041</v>
      </c>
      <c r="E56" s="16">
        <f t="shared" si="1"/>
        <v>16750137</v>
      </c>
    </row>
    <row r="57" spans="2:5" x14ac:dyDescent="0.2">
      <c r="B57" s="15" t="s">
        <v>81</v>
      </c>
      <c r="C57" s="16">
        <v>8811403</v>
      </c>
      <c r="D57" s="16">
        <v>3776316</v>
      </c>
      <c r="E57" s="16">
        <f t="shared" si="1"/>
        <v>12587719</v>
      </c>
    </row>
    <row r="58" spans="2:5" x14ac:dyDescent="0.2">
      <c r="B58" s="9" t="s">
        <v>82</v>
      </c>
      <c r="C58" s="16">
        <v>19250167</v>
      </c>
      <c r="D58" s="16">
        <v>8250071</v>
      </c>
      <c r="E58" s="16">
        <f t="shared" si="1"/>
        <v>27500238</v>
      </c>
    </row>
    <row r="59" spans="2:5" x14ac:dyDescent="0.2">
      <c r="B59" s="15" t="s">
        <v>156</v>
      </c>
      <c r="C59" s="16">
        <v>3500000</v>
      </c>
      <c r="D59" s="16">
        <v>1500000</v>
      </c>
      <c r="E59" s="16">
        <f t="shared" si="1"/>
        <v>5000000</v>
      </c>
    </row>
    <row r="60" spans="2:5" x14ac:dyDescent="0.2">
      <c r="B60" s="15" t="s">
        <v>157</v>
      </c>
      <c r="C60" s="16">
        <v>8811403</v>
      </c>
      <c r="D60" s="16">
        <v>3776316</v>
      </c>
      <c r="E60" s="16">
        <f t="shared" si="1"/>
        <v>12587719</v>
      </c>
    </row>
    <row r="61" spans="2:5" x14ac:dyDescent="0.2">
      <c r="B61" s="15" t="s">
        <v>158</v>
      </c>
      <c r="C61" s="16">
        <v>42510635</v>
      </c>
      <c r="D61" s="16">
        <v>18218843</v>
      </c>
      <c r="E61" s="16">
        <f t="shared" si="1"/>
        <v>60729478</v>
      </c>
    </row>
    <row r="62" spans="2:5" x14ac:dyDescent="0.2">
      <c r="B62" s="17" t="s">
        <v>118</v>
      </c>
      <c r="C62" s="18">
        <f>SUM(C5:C61)</f>
        <v>1027189922</v>
      </c>
      <c r="D62" s="18">
        <f t="shared" ref="D62" si="2">SUM(D5:D61)</f>
        <v>440224259</v>
      </c>
      <c r="E62" s="19">
        <f>D62+C62</f>
        <v>1467414181</v>
      </c>
    </row>
    <row r="63" spans="2:5" x14ac:dyDescent="0.2">
      <c r="B63" s="15" t="s">
        <v>159</v>
      </c>
      <c r="C63" s="16">
        <v>2450000</v>
      </c>
      <c r="D63" s="16">
        <v>1050000</v>
      </c>
      <c r="E63" s="16">
        <f>D63+C63</f>
        <v>3500000</v>
      </c>
    </row>
    <row r="64" spans="2:5" x14ac:dyDescent="0.2">
      <c r="B64" s="15" t="s">
        <v>160</v>
      </c>
      <c r="C64" s="16">
        <v>2450000</v>
      </c>
      <c r="D64" s="16">
        <v>1050000</v>
      </c>
      <c r="E64" s="16">
        <f t="shared" ref="E64:E68" si="3">D64+C64</f>
        <v>3500000</v>
      </c>
    </row>
    <row r="65" spans="2:5" x14ac:dyDescent="0.2">
      <c r="B65" s="15" t="s">
        <v>161</v>
      </c>
      <c r="C65" s="16">
        <v>2450000</v>
      </c>
      <c r="D65" s="16">
        <v>1050000</v>
      </c>
      <c r="E65" s="16">
        <f t="shared" si="3"/>
        <v>3500000</v>
      </c>
    </row>
    <row r="66" spans="2:5" x14ac:dyDescent="0.2">
      <c r="B66" s="15" t="s">
        <v>162</v>
      </c>
      <c r="C66" s="16">
        <v>4200000</v>
      </c>
      <c r="D66" s="16">
        <v>1800000</v>
      </c>
      <c r="E66" s="16">
        <f t="shared" si="3"/>
        <v>6000000</v>
      </c>
    </row>
    <row r="67" spans="2:5" x14ac:dyDescent="0.2">
      <c r="B67" s="15" t="s">
        <v>163</v>
      </c>
      <c r="C67" s="16">
        <v>2450000</v>
      </c>
      <c r="D67" s="16">
        <v>1050000</v>
      </c>
      <c r="E67" s="16">
        <f t="shared" si="3"/>
        <v>3500000</v>
      </c>
    </row>
    <row r="68" spans="2:5" x14ac:dyDescent="0.2">
      <c r="B68" s="17" t="s">
        <v>164</v>
      </c>
      <c r="C68" s="18">
        <f>SUM(C63:C67)</f>
        <v>14000000</v>
      </c>
      <c r="D68" s="18">
        <f t="shared" ref="D68" si="4">SUM(D63:D67)</f>
        <v>6000000</v>
      </c>
      <c r="E68" s="19">
        <f t="shared" si="3"/>
        <v>20000000</v>
      </c>
    </row>
    <row r="69" spans="2:5" x14ac:dyDescent="0.2">
      <c r="B69" s="17" t="s">
        <v>165</v>
      </c>
      <c r="C69" s="18">
        <f>C68+C62</f>
        <v>1041189922</v>
      </c>
      <c r="D69" s="18">
        <f t="shared" ref="D69:E69" si="5">D68+D62</f>
        <v>446224259</v>
      </c>
      <c r="E69" s="18">
        <f t="shared" si="5"/>
        <v>1487414181</v>
      </c>
    </row>
  </sheetData>
  <sortState xmlns:xlrd2="http://schemas.microsoft.com/office/spreadsheetml/2017/richdata2" ref="B5:E61">
    <sortCondition ref="B5:B61"/>
  </sortState>
  <mergeCells count="1">
    <mergeCell ref="B2:E2"/>
  </mergeCells>
  <pageMargins left="0.25" right="0.25" top="0.75" bottom="0.75" header="0.3" footer="0.3"/>
  <pageSetup paperSize="9" scale="4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12993-B606-439D-9631-C059493EAFBA}">
  <sheetPr>
    <pageSetUpPr fitToPage="1"/>
  </sheetPr>
  <dimension ref="B2:C8"/>
  <sheetViews>
    <sheetView showGridLines="0" topLeftCell="B1" zoomScaleNormal="100" workbookViewId="0">
      <selection activeCell="B19" sqref="B19"/>
    </sheetView>
  </sheetViews>
  <sheetFormatPr baseColWidth="10" defaultColWidth="11.42578125" defaultRowHeight="12" x14ac:dyDescent="0.2"/>
  <cols>
    <col min="1" max="1" width="2.28515625" style="14" customWidth="1"/>
    <col min="2" max="2" width="80.28515625" style="14" bestFit="1" customWidth="1"/>
    <col min="3" max="3" width="13.28515625" style="14" bestFit="1" customWidth="1"/>
    <col min="4" max="16384" width="11.42578125" style="14"/>
  </cols>
  <sheetData>
    <row r="2" spans="2:3" ht="12.75" x14ac:dyDescent="0.2">
      <c r="B2" s="62" t="s">
        <v>340</v>
      </c>
    </row>
    <row r="3" spans="2:3" x14ac:dyDescent="0.2">
      <c r="B3" s="1"/>
    </row>
    <row r="4" spans="2:3" x14ac:dyDescent="0.2">
      <c r="B4" s="4" t="s">
        <v>166</v>
      </c>
      <c r="C4" s="4" t="s">
        <v>167</v>
      </c>
    </row>
    <row r="5" spans="2:3" x14ac:dyDescent="0.2">
      <c r="B5" s="6" t="s">
        <v>168</v>
      </c>
      <c r="C5" s="34">
        <v>0.33714285714285713</v>
      </c>
    </row>
    <row r="6" spans="2:3" x14ac:dyDescent="0.2">
      <c r="B6" s="6" t="s">
        <v>169</v>
      </c>
      <c r="C6" s="34">
        <v>0.31428571428571428</v>
      </c>
    </row>
    <row r="7" spans="2:3" x14ac:dyDescent="0.2">
      <c r="B7" s="6" t="s">
        <v>170</v>
      </c>
      <c r="C7" s="34">
        <v>0.29142857142857143</v>
      </c>
    </row>
    <row r="8" spans="2:3" x14ac:dyDescent="0.2">
      <c r="B8" s="6" t="s">
        <v>171</v>
      </c>
      <c r="C8" s="34">
        <v>5.7142857142857141E-2</v>
      </c>
    </row>
  </sheetData>
  <pageMargins left="0.25" right="0.25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134A9-A0E1-4F13-970F-E11522BB5731}">
  <sheetPr>
    <pageSetUpPr fitToPage="1"/>
  </sheetPr>
  <dimension ref="A2:E21"/>
  <sheetViews>
    <sheetView showGridLines="0" workbookViewId="0">
      <selection activeCell="G19" sqref="G19"/>
    </sheetView>
  </sheetViews>
  <sheetFormatPr baseColWidth="10" defaultColWidth="11.42578125" defaultRowHeight="12" x14ac:dyDescent="0.2"/>
  <cols>
    <col min="1" max="1" width="2.28515625" style="14" customWidth="1"/>
    <col min="2" max="2" width="61.28515625" style="14" bestFit="1" customWidth="1"/>
    <col min="3" max="3" width="13.7109375" style="14" bestFit="1" customWidth="1"/>
    <col min="4" max="4" width="12.28515625" style="14" bestFit="1" customWidth="1"/>
    <col min="5" max="5" width="13.7109375" style="14" bestFit="1" customWidth="1"/>
    <col min="6" max="8" width="11.42578125" style="14"/>
    <col min="9" max="9" width="68.85546875" style="14" bestFit="1" customWidth="1"/>
    <col min="10" max="16384" width="11.42578125" style="14"/>
  </cols>
  <sheetData>
    <row r="2" spans="1:5" ht="12.75" x14ac:dyDescent="0.2">
      <c r="B2" s="33" t="s">
        <v>339</v>
      </c>
    </row>
    <row r="4" spans="1:5" ht="36" x14ac:dyDescent="0.2">
      <c r="A4" s="3"/>
      <c r="B4" s="4" t="s">
        <v>143</v>
      </c>
      <c r="C4" s="4" t="s">
        <v>144</v>
      </c>
      <c r="D4" s="4" t="s">
        <v>95</v>
      </c>
      <c r="E4" s="4" t="s">
        <v>145</v>
      </c>
    </row>
    <row r="5" spans="1:5" x14ac:dyDescent="0.2">
      <c r="B5" s="15" t="s">
        <v>33</v>
      </c>
      <c r="C5" s="16">
        <v>2348476</v>
      </c>
      <c r="D5" s="16">
        <v>8851524</v>
      </c>
      <c r="E5" s="16">
        <f t="shared" ref="E5:E20" si="0">D5+C5</f>
        <v>11200000</v>
      </c>
    </row>
    <row r="6" spans="1:5" x14ac:dyDescent="0.2">
      <c r="B6" s="15" t="s">
        <v>37</v>
      </c>
      <c r="C6" s="16">
        <v>10412500</v>
      </c>
      <c r="D6" s="16">
        <v>19337500</v>
      </c>
      <c r="E6" s="16">
        <f t="shared" si="0"/>
        <v>29750000</v>
      </c>
    </row>
    <row r="7" spans="1:5" x14ac:dyDescent="0.2">
      <c r="B7" s="15" t="s">
        <v>151</v>
      </c>
      <c r="C7" s="16">
        <v>7202390</v>
      </c>
      <c r="D7" s="16">
        <v>1547610</v>
      </c>
      <c r="E7" s="16">
        <f t="shared" si="0"/>
        <v>8750000</v>
      </c>
    </row>
    <row r="8" spans="1:5" x14ac:dyDescent="0.2">
      <c r="B8" s="15" t="s">
        <v>107</v>
      </c>
      <c r="C8" s="16">
        <v>6350000</v>
      </c>
      <c r="D8" s="16">
        <v>36000000</v>
      </c>
      <c r="E8" s="16">
        <f t="shared" si="0"/>
        <v>42350000</v>
      </c>
    </row>
    <row r="9" spans="1:5" x14ac:dyDescent="0.2">
      <c r="B9" s="15" t="s">
        <v>112</v>
      </c>
      <c r="C9" s="16">
        <v>7750000</v>
      </c>
      <c r="D9" s="16">
        <v>22000000</v>
      </c>
      <c r="E9" s="16">
        <f t="shared" si="0"/>
        <v>29750000</v>
      </c>
    </row>
    <row r="10" spans="1:5" x14ac:dyDescent="0.2">
      <c r="B10" s="9" t="s">
        <v>155</v>
      </c>
      <c r="C10" s="16">
        <v>5840000</v>
      </c>
      <c r="D10" s="16">
        <v>2910000</v>
      </c>
      <c r="E10" s="16">
        <f t="shared" si="0"/>
        <v>8750000</v>
      </c>
    </row>
    <row r="11" spans="1:5" x14ac:dyDescent="0.2">
      <c r="B11" s="15" t="s">
        <v>35</v>
      </c>
      <c r="C11" s="16"/>
      <c r="D11" s="16">
        <v>29750000</v>
      </c>
      <c r="E11" s="16">
        <f t="shared" si="0"/>
        <v>29750000</v>
      </c>
    </row>
    <row r="12" spans="1:5" x14ac:dyDescent="0.2">
      <c r="B12" s="15" t="s">
        <v>148</v>
      </c>
      <c r="C12" s="16"/>
      <c r="D12" s="16">
        <v>29750000</v>
      </c>
      <c r="E12" s="16">
        <f t="shared" si="0"/>
        <v>29750000</v>
      </c>
    </row>
    <row r="13" spans="1:5" x14ac:dyDescent="0.2">
      <c r="B13" s="15" t="s">
        <v>48</v>
      </c>
      <c r="C13" s="16"/>
      <c r="D13" s="16">
        <v>29750000</v>
      </c>
      <c r="E13" s="16">
        <f t="shared" si="0"/>
        <v>29750000</v>
      </c>
    </row>
    <row r="14" spans="1:5" x14ac:dyDescent="0.2">
      <c r="B14" s="15" t="s">
        <v>152</v>
      </c>
      <c r="C14" s="16"/>
      <c r="D14" s="16">
        <v>21350000</v>
      </c>
      <c r="E14" s="16">
        <f t="shared" si="0"/>
        <v>21350000</v>
      </c>
    </row>
    <row r="15" spans="1:5" x14ac:dyDescent="0.2">
      <c r="B15" s="15" t="s">
        <v>172</v>
      </c>
      <c r="C15" s="16"/>
      <c r="D15" s="16">
        <v>21350000</v>
      </c>
      <c r="E15" s="16">
        <f t="shared" si="0"/>
        <v>21350000</v>
      </c>
    </row>
    <row r="16" spans="1:5" x14ac:dyDescent="0.2">
      <c r="B16" s="15" t="s">
        <v>73</v>
      </c>
      <c r="C16" s="16"/>
      <c r="D16" s="16">
        <v>29750000</v>
      </c>
      <c r="E16" s="16">
        <f t="shared" si="0"/>
        <v>29750000</v>
      </c>
    </row>
    <row r="17" spans="2:5" x14ac:dyDescent="0.2">
      <c r="B17" s="15" t="s">
        <v>81</v>
      </c>
      <c r="C17" s="16"/>
      <c r="D17" s="16">
        <v>25900000</v>
      </c>
      <c r="E17" s="16">
        <f t="shared" si="0"/>
        <v>25900000</v>
      </c>
    </row>
    <row r="18" spans="2:5" x14ac:dyDescent="0.2">
      <c r="B18" s="15" t="s">
        <v>156</v>
      </c>
      <c r="C18" s="16"/>
      <c r="D18" s="16">
        <v>8750000</v>
      </c>
      <c r="E18" s="16">
        <f t="shared" si="0"/>
        <v>8750000</v>
      </c>
    </row>
    <row r="19" spans="2:5" x14ac:dyDescent="0.2">
      <c r="B19" s="15" t="s">
        <v>154</v>
      </c>
      <c r="C19" s="16"/>
      <c r="D19" s="16">
        <v>8750000</v>
      </c>
      <c r="E19" s="16">
        <f t="shared" si="0"/>
        <v>8750000</v>
      </c>
    </row>
    <row r="20" spans="2:5" x14ac:dyDescent="0.2">
      <c r="B20" s="15" t="s">
        <v>173</v>
      </c>
      <c r="C20" s="16"/>
      <c r="D20" s="16">
        <v>14350000</v>
      </c>
      <c r="E20" s="16">
        <f t="shared" si="0"/>
        <v>14350000</v>
      </c>
    </row>
    <row r="21" spans="2:5" x14ac:dyDescent="0.2">
      <c r="B21" s="17" t="s">
        <v>118</v>
      </c>
      <c r="C21" s="18">
        <f>SUM(C5:C20)</f>
        <v>39903366</v>
      </c>
      <c r="D21" s="18">
        <f>SUM(D5:D20)</f>
        <v>310096634</v>
      </c>
      <c r="E21" s="18">
        <f>SUM(E5:E20)</f>
        <v>350000000</v>
      </c>
    </row>
  </sheetData>
  <pageMargins left="0.25" right="0.25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42830-2D5F-4D26-9578-1A64A1690F48}">
  <sheetPr>
    <pageSetUpPr fitToPage="1"/>
  </sheetPr>
  <dimension ref="B2:C10"/>
  <sheetViews>
    <sheetView showGridLines="0" workbookViewId="0">
      <selection activeCell="F14" sqref="F14"/>
    </sheetView>
  </sheetViews>
  <sheetFormatPr baseColWidth="10" defaultColWidth="10.85546875" defaultRowHeight="12" x14ac:dyDescent="0.2"/>
  <cols>
    <col min="1" max="1" width="2.28515625" style="14" customWidth="1"/>
    <col min="2" max="2" width="21.7109375" style="14" bestFit="1" customWidth="1"/>
    <col min="3" max="3" width="24.140625" style="14" bestFit="1" customWidth="1"/>
    <col min="4" max="16384" width="10.85546875" style="14"/>
  </cols>
  <sheetData>
    <row r="2" spans="2:3" ht="12.75" x14ac:dyDescent="0.2">
      <c r="B2" s="33" t="s">
        <v>338</v>
      </c>
    </row>
    <row r="4" spans="2:3" x14ac:dyDescent="0.2">
      <c r="B4" s="60" t="s">
        <v>295</v>
      </c>
      <c r="C4" s="60" t="s">
        <v>296</v>
      </c>
    </row>
    <row r="5" spans="2:3" x14ac:dyDescent="0.2">
      <c r="B5" s="61" t="s">
        <v>297</v>
      </c>
      <c r="C5" s="60">
        <v>5</v>
      </c>
    </row>
    <row r="6" spans="2:3" x14ac:dyDescent="0.2">
      <c r="B6" s="61" t="s">
        <v>298</v>
      </c>
      <c r="C6" s="60">
        <v>43</v>
      </c>
    </row>
    <row r="7" spans="2:3" x14ac:dyDescent="0.2">
      <c r="B7" s="61" t="s">
        <v>299</v>
      </c>
      <c r="C7" s="60">
        <v>2</v>
      </c>
    </row>
    <row r="8" spans="2:3" x14ac:dyDescent="0.2">
      <c r="B8" s="61" t="s">
        <v>300</v>
      </c>
      <c r="C8" s="60">
        <v>3</v>
      </c>
    </row>
    <row r="9" spans="2:3" x14ac:dyDescent="0.2">
      <c r="B9" s="61" t="s">
        <v>301</v>
      </c>
      <c r="C9" s="60">
        <v>16</v>
      </c>
    </row>
    <row r="10" spans="2:3" x14ac:dyDescent="0.2">
      <c r="B10" s="60" t="s">
        <v>302</v>
      </c>
      <c r="C10" s="60">
        <f>SUM(C5:C9)</f>
        <v>69</v>
      </c>
    </row>
  </sheetData>
  <pageMargins left="0.25" right="0.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A35EE-4941-49DF-861C-84C19ED5B49A}">
  <sheetPr>
    <pageSetUpPr fitToPage="1"/>
  </sheetPr>
  <dimension ref="B2:H29"/>
  <sheetViews>
    <sheetView showGridLines="0" workbookViewId="0">
      <selection activeCell="H12" sqref="H12"/>
    </sheetView>
  </sheetViews>
  <sheetFormatPr baseColWidth="10" defaultColWidth="10.85546875" defaultRowHeight="12" x14ac:dyDescent="0.2"/>
  <cols>
    <col min="1" max="1" width="2.28515625" style="14" customWidth="1"/>
    <col min="2" max="2" width="10.42578125" style="14" bestFit="1" customWidth="1"/>
    <col min="3" max="3" width="13.7109375" style="14" bestFit="1" customWidth="1"/>
    <col min="4" max="16384" width="10.85546875" style="14"/>
  </cols>
  <sheetData>
    <row r="2" spans="2:8" ht="12.75" x14ac:dyDescent="0.2">
      <c r="B2" s="33" t="s">
        <v>337</v>
      </c>
    </row>
    <row r="4" spans="2:8" ht="24" x14ac:dyDescent="0.2">
      <c r="B4" s="8" t="s">
        <v>318</v>
      </c>
      <c r="C4" s="4" t="s">
        <v>319</v>
      </c>
    </row>
    <row r="5" spans="2:8" x14ac:dyDescent="0.2">
      <c r="B5" s="15">
        <v>1997</v>
      </c>
      <c r="C5" s="30">
        <v>8</v>
      </c>
    </row>
    <row r="6" spans="2:8" x14ac:dyDescent="0.2">
      <c r="B6" s="15">
        <v>1998</v>
      </c>
      <c r="C6" s="30">
        <v>6</v>
      </c>
    </row>
    <row r="7" spans="2:8" x14ac:dyDescent="0.2">
      <c r="B7" s="15">
        <v>1999</v>
      </c>
      <c r="C7" s="30">
        <v>7</v>
      </c>
    </row>
    <row r="8" spans="2:8" x14ac:dyDescent="0.2">
      <c r="B8" s="15">
        <v>2000</v>
      </c>
      <c r="C8" s="30">
        <v>5</v>
      </c>
    </row>
    <row r="9" spans="2:8" x14ac:dyDescent="0.2">
      <c r="B9" s="15">
        <v>2001</v>
      </c>
      <c r="C9" s="30">
        <v>7</v>
      </c>
    </row>
    <row r="10" spans="2:8" x14ac:dyDescent="0.2">
      <c r="B10" s="15">
        <v>2002</v>
      </c>
      <c r="C10" s="30">
        <v>7</v>
      </c>
    </row>
    <row r="11" spans="2:8" x14ac:dyDescent="0.2">
      <c r="B11" s="15">
        <v>2003</v>
      </c>
      <c r="C11" s="30">
        <v>5</v>
      </c>
    </row>
    <row r="12" spans="2:8" x14ac:dyDescent="0.2">
      <c r="B12" s="15">
        <v>2004</v>
      </c>
      <c r="C12" s="30">
        <v>7</v>
      </c>
      <c r="H12" s="59"/>
    </row>
    <row r="13" spans="2:8" x14ac:dyDescent="0.2">
      <c r="B13" s="15">
        <v>2005</v>
      </c>
      <c r="C13" s="30">
        <v>8</v>
      </c>
    </row>
    <row r="14" spans="2:8" x14ac:dyDescent="0.2">
      <c r="B14" s="15">
        <v>2006</v>
      </c>
      <c r="C14" s="30">
        <v>8</v>
      </c>
    </row>
    <row r="15" spans="2:8" x14ac:dyDescent="0.2">
      <c r="B15" s="15">
        <v>2007</v>
      </c>
      <c r="C15" s="30">
        <v>8</v>
      </c>
    </row>
    <row r="16" spans="2:8" x14ac:dyDescent="0.2">
      <c r="B16" s="15">
        <v>2008</v>
      </c>
      <c r="C16" s="30">
        <v>6</v>
      </c>
    </row>
    <row r="17" spans="2:3" x14ac:dyDescent="0.2">
      <c r="B17" s="15">
        <v>2009</v>
      </c>
      <c r="C17" s="30">
        <v>3</v>
      </c>
    </row>
    <row r="18" spans="2:3" x14ac:dyDescent="0.2">
      <c r="B18" s="15">
        <v>2010</v>
      </c>
      <c r="C18" s="30">
        <v>4</v>
      </c>
    </row>
    <row r="19" spans="2:3" x14ac:dyDescent="0.2">
      <c r="B19" s="15">
        <v>2011</v>
      </c>
      <c r="C19" s="30">
        <v>4</v>
      </c>
    </row>
    <row r="20" spans="2:3" x14ac:dyDescent="0.2">
      <c r="B20" s="15">
        <v>2012</v>
      </c>
      <c r="C20" s="30">
        <v>8</v>
      </c>
    </row>
    <row r="21" spans="2:3" x14ac:dyDescent="0.2">
      <c r="B21" s="15">
        <v>2013</v>
      </c>
      <c r="C21" s="30">
        <v>11</v>
      </c>
    </row>
    <row r="22" spans="2:3" x14ac:dyDescent="0.2">
      <c r="B22" s="15">
        <v>2014</v>
      </c>
      <c r="C22" s="30">
        <v>10</v>
      </c>
    </row>
    <row r="23" spans="2:3" x14ac:dyDescent="0.2">
      <c r="B23" s="15">
        <v>2015</v>
      </c>
      <c r="C23" s="30">
        <v>8</v>
      </c>
    </row>
    <row r="24" spans="2:3" x14ac:dyDescent="0.2">
      <c r="B24" s="15">
        <v>2016</v>
      </c>
      <c r="C24" s="30">
        <v>13</v>
      </c>
    </row>
    <row r="25" spans="2:3" x14ac:dyDescent="0.2">
      <c r="B25" s="15">
        <v>2017</v>
      </c>
      <c r="C25" s="30">
        <v>13</v>
      </c>
    </row>
    <row r="26" spans="2:3" x14ac:dyDescent="0.2">
      <c r="B26" s="15">
        <v>2018</v>
      </c>
      <c r="C26" s="30">
        <v>18</v>
      </c>
    </row>
    <row r="27" spans="2:3" x14ac:dyDescent="0.2">
      <c r="B27" s="15">
        <v>2019</v>
      </c>
      <c r="C27" s="30">
        <v>16</v>
      </c>
    </row>
    <row r="28" spans="2:3" x14ac:dyDescent="0.2">
      <c r="B28" s="15">
        <v>2020</v>
      </c>
      <c r="C28" s="30">
        <v>16</v>
      </c>
    </row>
    <row r="29" spans="2:3" x14ac:dyDescent="0.2">
      <c r="B29" s="15">
        <v>2021</v>
      </c>
      <c r="C29" s="30">
        <v>16</v>
      </c>
    </row>
  </sheetData>
  <pageMargins left="0.25" right="0.25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C32B-73F9-47E8-9D7C-5C994D058C85}">
  <sheetPr>
    <pageSetUpPr fitToPage="1"/>
  </sheetPr>
  <dimension ref="A2:E66"/>
  <sheetViews>
    <sheetView showGridLines="0" workbookViewId="0">
      <selection activeCell="B10" sqref="B10"/>
    </sheetView>
  </sheetViews>
  <sheetFormatPr baseColWidth="10" defaultColWidth="11.42578125" defaultRowHeight="12" x14ac:dyDescent="0.2"/>
  <cols>
    <col min="1" max="1" width="2.28515625" style="14" customWidth="1"/>
    <col min="2" max="2" width="85.42578125" style="14" bestFit="1" customWidth="1"/>
    <col min="3" max="3" width="13.7109375" style="14" bestFit="1" customWidth="1"/>
    <col min="4" max="4" width="12.28515625" style="14" bestFit="1" customWidth="1"/>
    <col min="5" max="5" width="13.7109375" style="14" bestFit="1" customWidth="1"/>
    <col min="6" max="8" width="11.42578125" style="14"/>
    <col min="9" max="9" width="68.85546875" style="14" bestFit="1" customWidth="1"/>
    <col min="10" max="16384" width="11.42578125" style="14"/>
  </cols>
  <sheetData>
    <row r="2" spans="1:5" ht="12.75" x14ac:dyDescent="0.2">
      <c r="B2" s="33" t="s">
        <v>336</v>
      </c>
    </row>
    <row r="4" spans="1:5" ht="36" x14ac:dyDescent="0.2">
      <c r="A4" s="3"/>
      <c r="B4" s="4" t="s">
        <v>143</v>
      </c>
      <c r="C4" s="4" t="s">
        <v>144</v>
      </c>
      <c r="D4" s="4" t="s">
        <v>95</v>
      </c>
      <c r="E4" s="4" t="s">
        <v>145</v>
      </c>
    </row>
    <row r="5" spans="1:5" x14ac:dyDescent="0.2">
      <c r="B5" s="15" t="s">
        <v>96</v>
      </c>
      <c r="C5" s="16">
        <v>24000000</v>
      </c>
      <c r="D5" s="16">
        <v>16000000</v>
      </c>
      <c r="E5" s="16">
        <f t="shared" ref="E5:E57" si="0">C5+D5</f>
        <v>40000000</v>
      </c>
    </row>
    <row r="6" spans="1:5" x14ac:dyDescent="0.2">
      <c r="B6" s="9" t="s">
        <v>33</v>
      </c>
      <c r="C6" s="16">
        <v>24000000</v>
      </c>
      <c r="D6" s="16">
        <v>16000000</v>
      </c>
      <c r="E6" s="16">
        <f t="shared" si="0"/>
        <v>40000000</v>
      </c>
    </row>
    <row r="7" spans="1:5" x14ac:dyDescent="0.2">
      <c r="B7" s="9" t="s">
        <v>35</v>
      </c>
      <c r="C7" s="16">
        <v>24000000</v>
      </c>
      <c r="D7" s="16">
        <v>16000000</v>
      </c>
      <c r="E7" s="16">
        <f t="shared" si="0"/>
        <v>40000000</v>
      </c>
    </row>
    <row r="8" spans="1:5" x14ac:dyDescent="0.2">
      <c r="B8" s="9" t="s">
        <v>37</v>
      </c>
      <c r="C8" s="16">
        <v>21270478</v>
      </c>
      <c r="D8" s="16">
        <v>14648172</v>
      </c>
      <c r="E8" s="16">
        <f t="shared" si="0"/>
        <v>35918650</v>
      </c>
    </row>
    <row r="9" spans="1:5" x14ac:dyDescent="0.2">
      <c r="B9" s="15" t="s">
        <v>39</v>
      </c>
      <c r="C9" s="16">
        <v>24000000</v>
      </c>
      <c r="D9" s="16">
        <v>16000000</v>
      </c>
      <c r="E9" s="16">
        <f t="shared" si="0"/>
        <v>40000000</v>
      </c>
    </row>
    <row r="10" spans="1:5" x14ac:dyDescent="0.2">
      <c r="B10" s="15" t="s">
        <v>41</v>
      </c>
      <c r="C10" s="16">
        <v>24000000</v>
      </c>
      <c r="D10" s="16">
        <v>16000000</v>
      </c>
      <c r="E10" s="16">
        <f t="shared" si="0"/>
        <v>40000000</v>
      </c>
    </row>
    <row r="11" spans="1:5" x14ac:dyDescent="0.2">
      <c r="B11" s="15" t="s">
        <v>43</v>
      </c>
      <c r="C11" s="16">
        <v>24000000</v>
      </c>
      <c r="D11" s="16">
        <v>16000000</v>
      </c>
      <c r="E11" s="16">
        <f t="shared" si="0"/>
        <v>40000000</v>
      </c>
    </row>
    <row r="12" spans="1:5" x14ac:dyDescent="0.2">
      <c r="B12" s="9" t="s">
        <v>45</v>
      </c>
      <c r="C12" s="16">
        <v>24000000</v>
      </c>
      <c r="D12" s="16">
        <v>16000000</v>
      </c>
      <c r="E12" s="16">
        <f t="shared" si="0"/>
        <v>40000000</v>
      </c>
    </row>
    <row r="13" spans="1:5" x14ac:dyDescent="0.2">
      <c r="B13" s="15" t="s">
        <v>99</v>
      </c>
      <c r="C13" s="16">
        <v>23600020</v>
      </c>
      <c r="D13" s="16">
        <v>15762272</v>
      </c>
      <c r="E13" s="16">
        <f t="shared" si="0"/>
        <v>39362292</v>
      </c>
    </row>
    <row r="14" spans="1:5" x14ac:dyDescent="0.2">
      <c r="B14" s="15" t="s">
        <v>46</v>
      </c>
      <c r="C14" s="16">
        <v>23963339</v>
      </c>
      <c r="D14" s="16">
        <v>15975380</v>
      </c>
      <c r="E14" s="16">
        <f t="shared" si="0"/>
        <v>39938719</v>
      </c>
    </row>
    <row r="15" spans="1:5" x14ac:dyDescent="0.2">
      <c r="B15" s="15" t="s">
        <v>147</v>
      </c>
      <c r="C15" s="16">
        <v>24000000</v>
      </c>
      <c r="D15" s="16">
        <v>16000000</v>
      </c>
      <c r="E15" s="16">
        <f t="shared" si="0"/>
        <v>40000000</v>
      </c>
    </row>
    <row r="16" spans="1:5" x14ac:dyDescent="0.2">
      <c r="B16" s="9" t="s">
        <v>148</v>
      </c>
      <c r="C16" s="16">
        <v>24000000</v>
      </c>
      <c r="D16" s="16">
        <v>16000000</v>
      </c>
      <c r="E16" s="16">
        <f t="shared" si="0"/>
        <v>40000000</v>
      </c>
    </row>
    <row r="17" spans="2:5" x14ac:dyDescent="0.2">
      <c r="B17" s="9" t="s">
        <v>48</v>
      </c>
      <c r="C17" s="16">
        <v>23972050</v>
      </c>
      <c r="D17" s="16">
        <v>15981368</v>
      </c>
      <c r="E17" s="16">
        <f t="shared" si="0"/>
        <v>39953418</v>
      </c>
    </row>
    <row r="18" spans="2:5" x14ac:dyDescent="0.2">
      <c r="B18" s="15" t="s">
        <v>100</v>
      </c>
      <c r="C18" s="16">
        <v>24000000</v>
      </c>
      <c r="D18" s="16">
        <v>16000000</v>
      </c>
      <c r="E18" s="16">
        <f t="shared" si="0"/>
        <v>40000000</v>
      </c>
    </row>
    <row r="19" spans="2:5" x14ac:dyDescent="0.2">
      <c r="B19" s="15" t="s">
        <v>139</v>
      </c>
      <c r="C19" s="16">
        <v>23726625</v>
      </c>
      <c r="D19" s="16">
        <v>15956500</v>
      </c>
      <c r="E19" s="16">
        <f t="shared" si="0"/>
        <v>39683125</v>
      </c>
    </row>
    <row r="20" spans="2:5" x14ac:dyDescent="0.2">
      <c r="B20" s="15" t="s">
        <v>140</v>
      </c>
      <c r="C20" s="16">
        <v>24000000</v>
      </c>
      <c r="D20" s="16">
        <v>16000000</v>
      </c>
      <c r="E20" s="16">
        <f t="shared" si="0"/>
        <v>40000000</v>
      </c>
    </row>
    <row r="21" spans="2:5" x14ac:dyDescent="0.2">
      <c r="B21" s="15" t="s">
        <v>50</v>
      </c>
      <c r="C21" s="16">
        <v>24000000</v>
      </c>
      <c r="D21" s="16">
        <v>16000000</v>
      </c>
      <c r="E21" s="16">
        <f t="shared" si="0"/>
        <v>40000000</v>
      </c>
    </row>
    <row r="22" spans="2:5" x14ac:dyDescent="0.2">
      <c r="B22" s="15" t="s">
        <v>52</v>
      </c>
      <c r="C22" s="16">
        <v>24000000</v>
      </c>
      <c r="D22" s="16">
        <v>16000000</v>
      </c>
      <c r="E22" s="16">
        <f t="shared" si="0"/>
        <v>40000000</v>
      </c>
    </row>
    <row r="23" spans="2:5" x14ac:dyDescent="0.2">
      <c r="B23" s="15" t="s">
        <v>141</v>
      </c>
      <c r="C23" s="16">
        <v>24000000</v>
      </c>
      <c r="D23" s="16">
        <v>16000000</v>
      </c>
      <c r="E23" s="16">
        <f t="shared" si="0"/>
        <v>40000000</v>
      </c>
    </row>
    <row r="24" spans="2:5" x14ac:dyDescent="0.2">
      <c r="B24" s="15" t="s">
        <v>149</v>
      </c>
      <c r="C24" s="16">
        <v>23999998</v>
      </c>
      <c r="D24" s="16">
        <v>15999800</v>
      </c>
      <c r="E24" s="16">
        <f t="shared" si="0"/>
        <v>39999798</v>
      </c>
    </row>
    <row r="25" spans="2:5" x14ac:dyDescent="0.2">
      <c r="B25" s="15" t="s">
        <v>174</v>
      </c>
      <c r="C25" s="16">
        <v>24000000</v>
      </c>
      <c r="D25" s="16">
        <v>16000000</v>
      </c>
      <c r="E25" s="16">
        <f t="shared" si="0"/>
        <v>40000000</v>
      </c>
    </row>
    <row r="26" spans="2:5" x14ac:dyDescent="0.2">
      <c r="B26" s="15" t="s">
        <v>105</v>
      </c>
      <c r="C26" s="16">
        <v>24000000</v>
      </c>
      <c r="D26" s="16">
        <v>16000000</v>
      </c>
      <c r="E26" s="16">
        <f t="shared" si="0"/>
        <v>40000000</v>
      </c>
    </row>
    <row r="27" spans="2:5" x14ac:dyDescent="0.2">
      <c r="B27" s="9" t="s">
        <v>151</v>
      </c>
      <c r="C27" s="16">
        <v>24000000</v>
      </c>
      <c r="D27" s="16">
        <v>16000000</v>
      </c>
      <c r="E27" s="16">
        <f t="shared" si="0"/>
        <v>40000000</v>
      </c>
    </row>
    <row r="28" spans="2:5" x14ac:dyDescent="0.2">
      <c r="B28" s="15" t="s">
        <v>56</v>
      </c>
      <c r="C28" s="16">
        <v>24000000</v>
      </c>
      <c r="D28" s="16">
        <v>16000000</v>
      </c>
      <c r="E28" s="16">
        <f t="shared" si="0"/>
        <v>40000000</v>
      </c>
    </row>
    <row r="29" spans="2:5" x14ac:dyDescent="0.2">
      <c r="B29" s="15" t="s">
        <v>59</v>
      </c>
      <c r="C29" s="16">
        <v>24000000</v>
      </c>
      <c r="D29" s="16">
        <v>15999509</v>
      </c>
      <c r="E29" s="16">
        <f t="shared" si="0"/>
        <v>39999509</v>
      </c>
    </row>
    <row r="30" spans="2:5" x14ac:dyDescent="0.2">
      <c r="B30" s="15" t="s">
        <v>106</v>
      </c>
      <c r="C30" s="16">
        <v>24000000</v>
      </c>
      <c r="D30" s="16">
        <v>16000000</v>
      </c>
      <c r="E30" s="16">
        <f t="shared" si="0"/>
        <v>40000000</v>
      </c>
    </row>
    <row r="31" spans="2:5" x14ac:dyDescent="0.2">
      <c r="B31" s="15" t="s">
        <v>107</v>
      </c>
      <c r="C31" s="16">
        <v>24000000</v>
      </c>
      <c r="D31" s="16">
        <v>16000000</v>
      </c>
      <c r="E31" s="16">
        <f t="shared" si="0"/>
        <v>40000000</v>
      </c>
    </row>
    <row r="32" spans="2:5" x14ac:dyDescent="0.2">
      <c r="B32" s="15" t="s">
        <v>63</v>
      </c>
      <c r="C32" s="16">
        <v>24000000</v>
      </c>
      <c r="D32" s="16">
        <v>16000000</v>
      </c>
      <c r="E32" s="16">
        <f t="shared" si="0"/>
        <v>40000000</v>
      </c>
    </row>
    <row r="33" spans="2:5" x14ac:dyDescent="0.2">
      <c r="B33" s="9" t="s">
        <v>152</v>
      </c>
      <c r="C33" s="16">
        <v>24000000</v>
      </c>
      <c r="D33" s="16">
        <v>16000000</v>
      </c>
      <c r="E33" s="16">
        <f t="shared" si="0"/>
        <v>40000000</v>
      </c>
    </row>
    <row r="34" spans="2:5" x14ac:dyDescent="0.2">
      <c r="B34" s="15" t="s">
        <v>108</v>
      </c>
      <c r="C34" s="16">
        <v>23993551</v>
      </c>
      <c r="D34" s="16">
        <v>16001209</v>
      </c>
      <c r="E34" s="16">
        <f t="shared" si="0"/>
        <v>39994760</v>
      </c>
    </row>
    <row r="35" spans="2:5" x14ac:dyDescent="0.2">
      <c r="B35" s="15" t="s">
        <v>109</v>
      </c>
      <c r="C35" s="16">
        <v>23959510</v>
      </c>
      <c r="D35" s="16">
        <v>15997747</v>
      </c>
      <c r="E35" s="16">
        <f t="shared" si="0"/>
        <v>39957257</v>
      </c>
    </row>
    <row r="36" spans="2:5" x14ac:dyDescent="0.2">
      <c r="B36" s="15" t="s">
        <v>110</v>
      </c>
      <c r="C36" s="16">
        <v>24000000</v>
      </c>
      <c r="D36" s="16">
        <v>16000000</v>
      </c>
      <c r="E36" s="16">
        <f t="shared" si="0"/>
        <v>40000000</v>
      </c>
    </row>
    <row r="37" spans="2:5" x14ac:dyDescent="0.2">
      <c r="B37" s="15" t="s">
        <v>153</v>
      </c>
      <c r="C37" s="16">
        <v>24000000</v>
      </c>
      <c r="D37" s="16">
        <v>16000000</v>
      </c>
      <c r="E37" s="16">
        <f t="shared" si="0"/>
        <v>40000000</v>
      </c>
    </row>
    <row r="38" spans="2:5" x14ac:dyDescent="0.2">
      <c r="B38" s="15" t="s">
        <v>154</v>
      </c>
      <c r="C38" s="16">
        <v>24000000</v>
      </c>
      <c r="D38" s="16">
        <v>16000000</v>
      </c>
      <c r="E38" s="16">
        <f t="shared" si="0"/>
        <v>40000000</v>
      </c>
    </row>
    <row r="39" spans="2:5" x14ac:dyDescent="0.2">
      <c r="B39" s="15" t="s">
        <v>68</v>
      </c>
      <c r="C39" s="16">
        <v>23725717</v>
      </c>
      <c r="D39" s="16">
        <v>15816733</v>
      </c>
      <c r="E39" s="16">
        <f t="shared" si="0"/>
        <v>39542450</v>
      </c>
    </row>
    <row r="40" spans="2:5" x14ac:dyDescent="0.2">
      <c r="B40" s="15" t="s">
        <v>70</v>
      </c>
      <c r="C40" s="16">
        <v>24000000</v>
      </c>
      <c r="D40" s="16">
        <v>16000000</v>
      </c>
      <c r="E40" s="16">
        <f t="shared" si="0"/>
        <v>40000000</v>
      </c>
    </row>
    <row r="41" spans="2:5" x14ac:dyDescent="0.2">
      <c r="B41" s="15" t="s">
        <v>111</v>
      </c>
      <c r="C41" s="16">
        <v>24000000</v>
      </c>
      <c r="D41" s="16">
        <v>16000000</v>
      </c>
      <c r="E41" s="16">
        <f t="shared" si="0"/>
        <v>40000000</v>
      </c>
    </row>
    <row r="42" spans="2:5" x14ac:dyDescent="0.2">
      <c r="B42" s="15" t="s">
        <v>112</v>
      </c>
      <c r="C42" s="16">
        <v>24000000</v>
      </c>
      <c r="D42" s="16">
        <v>16000000</v>
      </c>
      <c r="E42" s="16">
        <f t="shared" si="0"/>
        <v>40000000</v>
      </c>
    </row>
    <row r="43" spans="2:5" x14ac:dyDescent="0.2">
      <c r="B43" s="15" t="s">
        <v>113</v>
      </c>
      <c r="C43" s="16">
        <v>24000000</v>
      </c>
      <c r="D43" s="16">
        <v>16000000</v>
      </c>
      <c r="E43" s="16">
        <f t="shared" si="0"/>
        <v>40000000</v>
      </c>
    </row>
    <row r="44" spans="2:5" x14ac:dyDescent="0.2">
      <c r="B44" s="15" t="s">
        <v>71</v>
      </c>
      <c r="C44" s="16">
        <v>24000000</v>
      </c>
      <c r="D44" s="16">
        <v>16000000</v>
      </c>
      <c r="E44" s="16">
        <f t="shared" si="0"/>
        <v>40000000</v>
      </c>
    </row>
    <row r="45" spans="2:5" x14ac:dyDescent="0.2">
      <c r="B45" s="15" t="s">
        <v>114</v>
      </c>
      <c r="C45" s="16">
        <v>24000000</v>
      </c>
      <c r="D45" s="16">
        <v>16000000</v>
      </c>
      <c r="E45" s="16">
        <f t="shared" si="0"/>
        <v>40000000</v>
      </c>
    </row>
    <row r="46" spans="2:5" x14ac:dyDescent="0.2">
      <c r="B46" s="15" t="s">
        <v>73</v>
      </c>
      <c r="C46" s="16">
        <v>24000000</v>
      </c>
      <c r="D46" s="16">
        <v>16000000</v>
      </c>
      <c r="E46" s="16">
        <f t="shared" si="0"/>
        <v>40000000</v>
      </c>
    </row>
    <row r="47" spans="2:5" x14ac:dyDescent="0.2">
      <c r="B47" s="15" t="s">
        <v>155</v>
      </c>
      <c r="C47" s="16">
        <v>22320000</v>
      </c>
      <c r="D47" s="16">
        <v>14880000</v>
      </c>
      <c r="E47" s="16">
        <f t="shared" si="0"/>
        <v>37200000</v>
      </c>
    </row>
    <row r="48" spans="2:5" x14ac:dyDescent="0.2">
      <c r="B48" s="15" t="s">
        <v>74</v>
      </c>
      <c r="C48" s="16">
        <v>24000000</v>
      </c>
      <c r="D48" s="16">
        <v>16000000</v>
      </c>
      <c r="E48" s="16">
        <f t="shared" si="0"/>
        <v>40000000</v>
      </c>
    </row>
    <row r="49" spans="2:5" x14ac:dyDescent="0.2">
      <c r="B49" s="15" t="s">
        <v>115</v>
      </c>
      <c r="C49" s="16">
        <v>23180220</v>
      </c>
      <c r="D49" s="16">
        <v>15453480</v>
      </c>
      <c r="E49" s="16">
        <f t="shared" si="0"/>
        <v>38633700</v>
      </c>
    </row>
    <row r="50" spans="2:5" x14ac:dyDescent="0.2">
      <c r="B50" s="15" t="s">
        <v>76</v>
      </c>
      <c r="C50" s="16">
        <v>24000000</v>
      </c>
      <c r="D50" s="16">
        <v>16000000</v>
      </c>
      <c r="E50" s="16">
        <f t="shared" si="0"/>
        <v>40000000</v>
      </c>
    </row>
    <row r="51" spans="2:5" x14ac:dyDescent="0.2">
      <c r="B51" s="15" t="s">
        <v>116</v>
      </c>
      <c r="C51" s="16">
        <v>19451568</v>
      </c>
      <c r="D51" s="16">
        <v>12967712</v>
      </c>
      <c r="E51" s="16">
        <f t="shared" si="0"/>
        <v>32419280</v>
      </c>
    </row>
    <row r="52" spans="2:5" x14ac:dyDescent="0.2">
      <c r="B52" s="15" t="s">
        <v>117</v>
      </c>
      <c r="C52" s="16">
        <v>24000000</v>
      </c>
      <c r="D52" s="16">
        <v>16000000</v>
      </c>
      <c r="E52" s="16">
        <f t="shared" si="0"/>
        <v>40000000</v>
      </c>
    </row>
    <row r="53" spans="2:5" x14ac:dyDescent="0.2">
      <c r="B53" s="15" t="s">
        <v>79</v>
      </c>
      <c r="C53" s="16">
        <v>24000000</v>
      </c>
      <c r="D53" s="16">
        <v>16000000</v>
      </c>
      <c r="E53" s="16">
        <f t="shared" si="0"/>
        <v>40000000</v>
      </c>
    </row>
    <row r="54" spans="2:5" x14ac:dyDescent="0.2">
      <c r="B54" s="15" t="s">
        <v>81</v>
      </c>
      <c r="C54" s="16">
        <v>24000000</v>
      </c>
      <c r="D54" s="16">
        <v>16000000</v>
      </c>
      <c r="E54" s="16">
        <f t="shared" si="0"/>
        <v>40000000</v>
      </c>
    </row>
    <row r="55" spans="2:5" x14ac:dyDescent="0.2">
      <c r="B55" s="15" t="s">
        <v>82</v>
      </c>
      <c r="C55" s="16">
        <v>23855216</v>
      </c>
      <c r="D55" s="16">
        <v>15903478</v>
      </c>
      <c r="E55" s="16">
        <f t="shared" si="0"/>
        <v>39758694</v>
      </c>
    </row>
    <row r="56" spans="2:5" x14ac:dyDescent="0.2">
      <c r="B56" s="15" t="s">
        <v>156</v>
      </c>
      <c r="C56" s="16">
        <v>24000000</v>
      </c>
      <c r="D56" s="16">
        <v>16000000</v>
      </c>
      <c r="E56" s="16">
        <f t="shared" si="0"/>
        <v>40000000</v>
      </c>
    </row>
    <row r="57" spans="2:5" x14ac:dyDescent="0.2">
      <c r="B57" s="9" t="s">
        <v>157</v>
      </c>
      <c r="C57" s="16">
        <v>23644495</v>
      </c>
      <c r="D57" s="16">
        <v>15766000</v>
      </c>
      <c r="E57" s="16">
        <f t="shared" si="0"/>
        <v>39410495</v>
      </c>
    </row>
    <row r="58" spans="2:5" x14ac:dyDescent="0.2">
      <c r="B58" s="15" t="s">
        <v>158</v>
      </c>
      <c r="C58" s="16">
        <v>24000000</v>
      </c>
      <c r="D58" s="16">
        <v>16000000</v>
      </c>
      <c r="E58" s="16">
        <f>C58+D58</f>
        <v>40000000</v>
      </c>
    </row>
    <row r="59" spans="2:5" x14ac:dyDescent="0.2">
      <c r="B59" s="17" t="s">
        <v>118</v>
      </c>
      <c r="C59" s="18">
        <f>SUM(C5:C58)</f>
        <v>1284662787</v>
      </c>
      <c r="D59" s="18">
        <f>SUM(D5:D58)</f>
        <v>857109360</v>
      </c>
      <c r="E59" s="18">
        <f>SUM(E5:E58)</f>
        <v>2141772147</v>
      </c>
    </row>
    <row r="60" spans="2:5" x14ac:dyDescent="0.2">
      <c r="B60" s="15" t="s">
        <v>159</v>
      </c>
      <c r="C60" s="16">
        <v>24000000</v>
      </c>
      <c r="D60" s="16">
        <v>16000000</v>
      </c>
      <c r="E60" s="16">
        <f>D60+C60</f>
        <v>40000000</v>
      </c>
    </row>
    <row r="61" spans="2:5" x14ac:dyDescent="0.2">
      <c r="B61" s="15" t="s">
        <v>160</v>
      </c>
      <c r="C61" s="16">
        <v>23844000</v>
      </c>
      <c r="D61" s="16">
        <v>15898015</v>
      </c>
      <c r="E61" s="16">
        <f t="shared" ref="E61:E64" si="1">D61+C61</f>
        <v>39742015</v>
      </c>
    </row>
    <row r="62" spans="2:5" x14ac:dyDescent="0.2">
      <c r="B62" s="15" t="s">
        <v>161</v>
      </c>
      <c r="C62" s="16">
        <v>23089635</v>
      </c>
      <c r="D62" s="16">
        <v>15393091</v>
      </c>
      <c r="E62" s="16">
        <f t="shared" si="1"/>
        <v>38482726</v>
      </c>
    </row>
    <row r="63" spans="2:5" x14ac:dyDescent="0.2">
      <c r="B63" s="15" t="s">
        <v>162</v>
      </c>
      <c r="C63" s="16">
        <v>23835000</v>
      </c>
      <c r="D63" s="16">
        <v>15890000</v>
      </c>
      <c r="E63" s="16">
        <f t="shared" si="1"/>
        <v>39725000</v>
      </c>
    </row>
    <row r="64" spans="2:5" x14ac:dyDescent="0.2">
      <c r="B64" s="15" t="s">
        <v>163</v>
      </c>
      <c r="C64" s="16">
        <v>23634650</v>
      </c>
      <c r="D64" s="16">
        <v>16000000</v>
      </c>
      <c r="E64" s="16">
        <f t="shared" si="1"/>
        <v>39634650</v>
      </c>
    </row>
    <row r="65" spans="2:5" x14ac:dyDescent="0.2">
      <c r="B65" s="17" t="s">
        <v>164</v>
      </c>
      <c r="C65" s="18">
        <f>SUM(C60:C64)</f>
        <v>118403285</v>
      </c>
      <c r="D65" s="18">
        <f t="shared" ref="D65" si="2">SUM(D60:D64)</f>
        <v>79181106</v>
      </c>
      <c r="E65" s="19">
        <f>SUM(E60:E64)</f>
        <v>197584391</v>
      </c>
    </row>
    <row r="66" spans="2:5" x14ac:dyDescent="0.2">
      <c r="B66" s="17" t="s">
        <v>165</v>
      </c>
      <c r="C66" s="18">
        <f>C65+C59</f>
        <v>1403066072</v>
      </c>
      <c r="D66" s="18">
        <f t="shared" ref="D66:E66" si="3">D65+D59</f>
        <v>936290466</v>
      </c>
      <c r="E66" s="18">
        <f t="shared" si="3"/>
        <v>2339356538</v>
      </c>
    </row>
  </sheetData>
  <sortState xmlns:xlrd2="http://schemas.microsoft.com/office/spreadsheetml/2017/richdata2" ref="B5:D58">
    <sortCondition ref="B5:B58"/>
  </sortState>
  <pageMargins left="0.25" right="0.25" top="0.75" bottom="0.75" header="0.3" footer="0.3"/>
  <pageSetup paperSize="9" scale="4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210DD-53CF-4F3E-9480-D0BB2192A99B}">
  <sheetPr>
    <pageSetUpPr fitToPage="1"/>
  </sheetPr>
  <dimension ref="B2:J18"/>
  <sheetViews>
    <sheetView showGridLines="0" workbookViewId="0">
      <selection activeCell="B2" sqref="B2"/>
    </sheetView>
  </sheetViews>
  <sheetFormatPr baseColWidth="10" defaultColWidth="11.42578125" defaultRowHeight="12" x14ac:dyDescent="0.2"/>
  <cols>
    <col min="1" max="1" width="2.28515625" style="14" customWidth="1"/>
    <col min="2" max="2" width="37.7109375" style="14" bestFit="1" customWidth="1"/>
    <col min="3" max="3" width="10.85546875" style="14" bestFit="1" customWidth="1"/>
    <col min="4" max="4" width="7.42578125" style="14" customWidth="1"/>
    <col min="5" max="5" width="12.140625" style="14" bestFit="1" customWidth="1"/>
    <col min="6" max="6" width="7.42578125" style="14" bestFit="1" customWidth="1"/>
    <col min="7" max="7" width="8.42578125" style="14" bestFit="1" customWidth="1"/>
    <col min="8" max="8" width="10.42578125" style="14" bestFit="1" customWidth="1"/>
    <col min="9" max="9" width="9.85546875" style="14" bestFit="1" customWidth="1"/>
    <col min="10" max="10" width="5" style="14" bestFit="1" customWidth="1"/>
    <col min="11" max="16384" width="11.42578125" style="14"/>
  </cols>
  <sheetData>
    <row r="2" spans="2:10" ht="12.75" x14ac:dyDescent="0.2">
      <c r="B2" s="33" t="s">
        <v>335</v>
      </c>
    </row>
    <row r="4" spans="2:10" ht="24" x14ac:dyDescent="0.2">
      <c r="B4" s="20" t="s">
        <v>175</v>
      </c>
      <c r="C4" s="21" t="s">
        <v>176</v>
      </c>
      <c r="D4" s="21" t="s">
        <v>177</v>
      </c>
      <c r="E4" s="21" t="s">
        <v>178</v>
      </c>
      <c r="F4" s="21" t="s">
        <v>179</v>
      </c>
      <c r="G4" s="21" t="s">
        <v>180</v>
      </c>
      <c r="H4" s="21" t="s">
        <v>181</v>
      </c>
      <c r="I4" s="21" t="s">
        <v>182</v>
      </c>
      <c r="J4" s="22" t="s">
        <v>94</v>
      </c>
    </row>
    <row r="5" spans="2:10" x14ac:dyDescent="0.2">
      <c r="B5" s="23" t="s">
        <v>183</v>
      </c>
      <c r="C5" s="24">
        <v>1</v>
      </c>
      <c r="D5" s="24">
        <v>1</v>
      </c>
      <c r="E5" s="24">
        <v>2</v>
      </c>
      <c r="F5" s="24">
        <v>0</v>
      </c>
      <c r="G5" s="24">
        <v>0</v>
      </c>
      <c r="H5" s="24">
        <v>0</v>
      </c>
      <c r="I5" s="24">
        <v>0</v>
      </c>
      <c r="J5" s="25">
        <f>SUM(C5:I5)</f>
        <v>4</v>
      </c>
    </row>
    <row r="6" spans="2:10" x14ac:dyDescent="0.2">
      <c r="B6" s="23" t="s">
        <v>184</v>
      </c>
      <c r="C6" s="24">
        <v>6</v>
      </c>
      <c r="D6" s="24">
        <v>1</v>
      </c>
      <c r="E6" s="24">
        <v>1</v>
      </c>
      <c r="F6" s="24">
        <v>1</v>
      </c>
      <c r="G6" s="24">
        <v>0</v>
      </c>
      <c r="H6" s="24">
        <v>1</v>
      </c>
      <c r="I6" s="24">
        <v>0</v>
      </c>
      <c r="J6" s="25">
        <f t="shared" ref="J6:J17" si="0">SUM(C6:I6)</f>
        <v>10</v>
      </c>
    </row>
    <row r="7" spans="2:10" x14ac:dyDescent="0.2">
      <c r="B7" s="23" t="s">
        <v>185</v>
      </c>
      <c r="C7" s="24">
        <v>11</v>
      </c>
      <c r="D7" s="24">
        <v>7</v>
      </c>
      <c r="E7" s="24">
        <v>24</v>
      </c>
      <c r="F7" s="24">
        <v>2</v>
      </c>
      <c r="G7" s="24"/>
      <c r="H7" s="24">
        <v>1</v>
      </c>
      <c r="I7" s="24">
        <v>2</v>
      </c>
      <c r="J7" s="25">
        <f t="shared" si="0"/>
        <v>47</v>
      </c>
    </row>
    <row r="8" spans="2:10" x14ac:dyDescent="0.2">
      <c r="B8" s="23" t="s">
        <v>186</v>
      </c>
      <c r="C8" s="24">
        <v>62</v>
      </c>
      <c r="D8" s="24">
        <v>80</v>
      </c>
      <c r="E8" s="24">
        <v>129</v>
      </c>
      <c r="F8" s="24">
        <v>9</v>
      </c>
      <c r="G8" s="24">
        <v>12</v>
      </c>
      <c r="H8" s="24">
        <v>15</v>
      </c>
      <c r="I8" s="24">
        <v>54</v>
      </c>
      <c r="J8" s="25">
        <f t="shared" si="0"/>
        <v>361</v>
      </c>
    </row>
    <row r="9" spans="2:10" x14ac:dyDescent="0.2">
      <c r="B9" s="23" t="s">
        <v>187</v>
      </c>
      <c r="C9" s="24">
        <v>0</v>
      </c>
      <c r="D9" s="24">
        <v>0</v>
      </c>
      <c r="E9" s="24">
        <v>0</v>
      </c>
      <c r="F9" s="24">
        <v>0</v>
      </c>
      <c r="G9" s="24">
        <v>1</v>
      </c>
      <c r="H9" s="24">
        <v>0</v>
      </c>
      <c r="I9" s="24">
        <v>0</v>
      </c>
      <c r="J9" s="25">
        <f t="shared" si="0"/>
        <v>1</v>
      </c>
    </row>
    <row r="10" spans="2:10" x14ac:dyDescent="0.2">
      <c r="B10" s="23" t="s">
        <v>188</v>
      </c>
      <c r="C10" s="24">
        <v>0</v>
      </c>
      <c r="D10" s="24">
        <v>3</v>
      </c>
      <c r="E10" s="24">
        <v>7</v>
      </c>
      <c r="F10" s="24">
        <v>0</v>
      </c>
      <c r="G10" s="24">
        <v>0</v>
      </c>
      <c r="H10" s="24">
        <v>0</v>
      </c>
      <c r="I10" s="24">
        <v>1</v>
      </c>
      <c r="J10" s="25">
        <f t="shared" si="0"/>
        <v>11</v>
      </c>
    </row>
    <row r="11" spans="2:10" x14ac:dyDescent="0.2">
      <c r="B11" s="23" t="s">
        <v>189</v>
      </c>
      <c r="C11" s="24">
        <v>2</v>
      </c>
      <c r="D11" s="24">
        <v>0</v>
      </c>
      <c r="E11" s="24">
        <v>1</v>
      </c>
      <c r="F11" s="24">
        <v>0</v>
      </c>
      <c r="G11" s="24">
        <v>0</v>
      </c>
      <c r="H11" s="24">
        <v>2</v>
      </c>
      <c r="I11" s="24">
        <v>0</v>
      </c>
      <c r="J11" s="25">
        <f t="shared" si="0"/>
        <v>5</v>
      </c>
    </row>
    <row r="12" spans="2:10" x14ac:dyDescent="0.2">
      <c r="B12" s="23" t="s">
        <v>190</v>
      </c>
      <c r="C12" s="24">
        <v>1</v>
      </c>
      <c r="D12" s="24">
        <v>2</v>
      </c>
      <c r="E12" s="24">
        <v>6</v>
      </c>
      <c r="F12" s="24">
        <v>0</v>
      </c>
      <c r="G12" s="24">
        <v>0</v>
      </c>
      <c r="H12" s="24">
        <v>0</v>
      </c>
      <c r="I12" s="24">
        <v>1</v>
      </c>
      <c r="J12" s="25">
        <f t="shared" si="0"/>
        <v>10</v>
      </c>
    </row>
    <row r="13" spans="2:10" x14ac:dyDescent="0.2">
      <c r="B13" s="23" t="s">
        <v>191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3</v>
      </c>
      <c r="I13" s="24">
        <v>0</v>
      </c>
      <c r="J13" s="25">
        <f t="shared" si="0"/>
        <v>3</v>
      </c>
    </row>
    <row r="14" spans="2:10" x14ac:dyDescent="0.2">
      <c r="B14" s="23" t="s">
        <v>192</v>
      </c>
      <c r="C14" s="24">
        <v>1</v>
      </c>
      <c r="D14" s="24">
        <v>2</v>
      </c>
      <c r="E14" s="24">
        <v>2</v>
      </c>
      <c r="F14" s="24">
        <v>0</v>
      </c>
      <c r="G14" s="24">
        <v>0</v>
      </c>
      <c r="H14" s="24">
        <v>0</v>
      </c>
      <c r="I14" s="24">
        <v>0</v>
      </c>
      <c r="J14" s="25">
        <f t="shared" si="0"/>
        <v>5</v>
      </c>
    </row>
    <row r="15" spans="2:10" x14ac:dyDescent="0.2">
      <c r="B15" s="23" t="s">
        <v>193</v>
      </c>
      <c r="C15" s="24">
        <v>1</v>
      </c>
      <c r="D15" s="24">
        <v>2</v>
      </c>
      <c r="E15" s="24">
        <v>2</v>
      </c>
      <c r="F15" s="24">
        <v>0</v>
      </c>
      <c r="G15" s="24">
        <v>2</v>
      </c>
      <c r="H15" s="24">
        <v>0</v>
      </c>
      <c r="I15" s="24">
        <v>0</v>
      </c>
      <c r="J15" s="25">
        <f t="shared" si="0"/>
        <v>7</v>
      </c>
    </row>
    <row r="16" spans="2:10" x14ac:dyDescent="0.2">
      <c r="B16" s="23" t="s">
        <v>194</v>
      </c>
      <c r="C16" s="24">
        <v>7</v>
      </c>
      <c r="D16" s="24">
        <v>2</v>
      </c>
      <c r="E16" s="24">
        <v>3</v>
      </c>
      <c r="F16" s="24">
        <v>1</v>
      </c>
      <c r="G16" s="24">
        <v>2</v>
      </c>
      <c r="H16" s="24">
        <v>0</v>
      </c>
      <c r="I16" s="24">
        <v>1</v>
      </c>
      <c r="J16" s="25">
        <f t="shared" si="0"/>
        <v>16</v>
      </c>
    </row>
    <row r="17" spans="2:10" x14ac:dyDescent="0.2">
      <c r="B17" s="23" t="s">
        <v>195</v>
      </c>
      <c r="C17" s="24">
        <v>4</v>
      </c>
      <c r="D17" s="24">
        <v>1</v>
      </c>
      <c r="E17" s="24">
        <v>2</v>
      </c>
      <c r="F17" s="24">
        <v>3</v>
      </c>
      <c r="G17" s="24">
        <v>1</v>
      </c>
      <c r="H17" s="24">
        <v>2</v>
      </c>
      <c r="I17" s="24">
        <v>3</v>
      </c>
      <c r="J17" s="25">
        <f t="shared" si="0"/>
        <v>16</v>
      </c>
    </row>
    <row r="18" spans="2:10" x14ac:dyDescent="0.2">
      <c r="B18" s="26" t="s">
        <v>196</v>
      </c>
      <c r="C18" s="25">
        <f>SUM(C5:C17)</f>
        <v>96</v>
      </c>
      <c r="D18" s="25">
        <f t="shared" ref="D18:J18" si="1">SUM(D5:D17)</f>
        <v>101</v>
      </c>
      <c r="E18" s="25">
        <f t="shared" si="1"/>
        <v>179</v>
      </c>
      <c r="F18" s="25">
        <f t="shared" si="1"/>
        <v>16</v>
      </c>
      <c r="G18" s="25">
        <f t="shared" si="1"/>
        <v>18</v>
      </c>
      <c r="H18" s="25">
        <f t="shared" si="1"/>
        <v>24</v>
      </c>
      <c r="I18" s="25">
        <f t="shared" si="1"/>
        <v>62</v>
      </c>
      <c r="J18" s="25">
        <f t="shared" si="1"/>
        <v>496</v>
      </c>
    </row>
  </sheetData>
  <pageMargins left="0.25" right="0.25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0B196-7B50-468F-B05E-46D39096F8A5}">
  <sheetPr>
    <pageSetUpPr fitToPage="1"/>
  </sheetPr>
  <dimension ref="B2:J14"/>
  <sheetViews>
    <sheetView showGridLines="0" workbookViewId="0">
      <selection activeCell="D25" sqref="D25"/>
    </sheetView>
  </sheetViews>
  <sheetFormatPr baseColWidth="10" defaultColWidth="11.42578125" defaultRowHeight="12" x14ac:dyDescent="0.2"/>
  <cols>
    <col min="1" max="1" width="2.28515625" style="14" customWidth="1"/>
    <col min="2" max="2" width="32.28515625" style="14" bestFit="1" customWidth="1"/>
    <col min="3" max="3" width="10.85546875" style="14" bestFit="1" customWidth="1"/>
    <col min="4" max="4" width="6.42578125" style="14" bestFit="1" customWidth="1"/>
    <col min="5" max="5" width="12.140625" style="14" bestFit="1" customWidth="1"/>
    <col min="6" max="6" width="7.42578125" style="14" bestFit="1" customWidth="1"/>
    <col min="7" max="7" width="8.42578125" style="14" bestFit="1" customWidth="1"/>
    <col min="8" max="8" width="10.42578125" style="14" bestFit="1" customWidth="1"/>
    <col min="9" max="9" width="6.42578125" style="14" bestFit="1" customWidth="1"/>
    <col min="10" max="10" width="5" style="14" bestFit="1" customWidth="1"/>
    <col min="11" max="16384" width="11.42578125" style="14"/>
  </cols>
  <sheetData>
    <row r="2" spans="2:10" ht="12.75" x14ac:dyDescent="0.2">
      <c r="B2" s="33" t="s">
        <v>334</v>
      </c>
    </row>
    <row r="4" spans="2:10" ht="36" x14ac:dyDescent="0.2">
      <c r="B4" s="20" t="s">
        <v>197</v>
      </c>
      <c r="C4" s="21" t="s">
        <v>176</v>
      </c>
      <c r="D4" s="21" t="s">
        <v>177</v>
      </c>
      <c r="E4" s="21" t="s">
        <v>178</v>
      </c>
      <c r="F4" s="21" t="s">
        <v>179</v>
      </c>
      <c r="G4" s="21" t="s">
        <v>180</v>
      </c>
      <c r="H4" s="21" t="s">
        <v>181</v>
      </c>
      <c r="I4" s="21" t="s">
        <v>182</v>
      </c>
      <c r="J4" s="22" t="s">
        <v>94</v>
      </c>
    </row>
    <row r="5" spans="2:10" x14ac:dyDescent="0.2">
      <c r="B5" s="23" t="s">
        <v>198</v>
      </c>
      <c r="C5" s="24">
        <v>24</v>
      </c>
      <c r="D5" s="24">
        <v>36</v>
      </c>
      <c r="E5" s="24">
        <v>45</v>
      </c>
      <c r="F5" s="24">
        <v>6</v>
      </c>
      <c r="G5" s="24">
        <v>12</v>
      </c>
      <c r="H5" s="24">
        <v>3</v>
      </c>
      <c r="I5" s="24">
        <v>27</v>
      </c>
      <c r="J5" s="25">
        <f>SUM(C5:I5)</f>
        <v>153</v>
      </c>
    </row>
    <row r="6" spans="2:10" x14ac:dyDescent="0.2">
      <c r="B6" s="23" t="s">
        <v>199</v>
      </c>
      <c r="C6" s="24">
        <v>12</v>
      </c>
      <c r="D6" s="24">
        <v>23</v>
      </c>
      <c r="E6" s="24">
        <v>46</v>
      </c>
      <c r="F6" s="24">
        <v>1</v>
      </c>
      <c r="G6" s="24">
        <v>0</v>
      </c>
      <c r="H6" s="24">
        <v>5</v>
      </c>
      <c r="I6" s="24">
        <v>9</v>
      </c>
      <c r="J6" s="25">
        <f t="shared" ref="J6:J13" si="0">SUM(C6:I6)</f>
        <v>96</v>
      </c>
    </row>
    <row r="7" spans="2:10" x14ac:dyDescent="0.2">
      <c r="B7" s="23" t="s">
        <v>200</v>
      </c>
      <c r="C7" s="24">
        <v>6</v>
      </c>
      <c r="D7" s="24">
        <v>12</v>
      </c>
      <c r="E7" s="24">
        <v>14</v>
      </c>
      <c r="F7" s="24">
        <v>0</v>
      </c>
      <c r="G7" s="24">
        <v>0</v>
      </c>
      <c r="H7" s="24">
        <v>4</v>
      </c>
      <c r="I7" s="24">
        <v>5</v>
      </c>
      <c r="J7" s="25">
        <f t="shared" si="0"/>
        <v>41</v>
      </c>
    </row>
    <row r="8" spans="2:10" x14ac:dyDescent="0.2">
      <c r="B8" s="23" t="s">
        <v>201</v>
      </c>
      <c r="C8" s="24">
        <v>8</v>
      </c>
      <c r="D8" s="24">
        <v>7</v>
      </c>
      <c r="E8" s="24">
        <v>13</v>
      </c>
      <c r="F8" s="24">
        <v>1</v>
      </c>
      <c r="G8" s="24">
        <v>0</v>
      </c>
      <c r="H8" s="24">
        <v>0</v>
      </c>
      <c r="I8" s="24">
        <v>6</v>
      </c>
      <c r="J8" s="25">
        <f t="shared" si="0"/>
        <v>35</v>
      </c>
    </row>
    <row r="9" spans="2:10" x14ac:dyDescent="0.2">
      <c r="B9" s="23" t="s">
        <v>202</v>
      </c>
      <c r="C9" s="24">
        <v>6</v>
      </c>
      <c r="D9" s="24">
        <v>1</v>
      </c>
      <c r="E9" s="24">
        <v>5</v>
      </c>
      <c r="F9" s="24">
        <v>0</v>
      </c>
      <c r="G9" s="24">
        <v>0</v>
      </c>
      <c r="H9" s="24">
        <v>1</v>
      </c>
      <c r="I9" s="24">
        <v>5</v>
      </c>
      <c r="J9" s="25">
        <f t="shared" si="0"/>
        <v>18</v>
      </c>
    </row>
    <row r="10" spans="2:10" x14ac:dyDescent="0.2">
      <c r="B10" s="23" t="s">
        <v>203</v>
      </c>
      <c r="C10" s="24">
        <v>1</v>
      </c>
      <c r="D10" s="24">
        <v>0</v>
      </c>
      <c r="E10" s="24">
        <v>3</v>
      </c>
      <c r="F10" s="24">
        <v>1</v>
      </c>
      <c r="G10" s="24">
        <v>0</v>
      </c>
      <c r="H10" s="24">
        <v>1</v>
      </c>
      <c r="I10" s="24">
        <v>1</v>
      </c>
      <c r="J10" s="25">
        <f t="shared" si="0"/>
        <v>7</v>
      </c>
    </row>
    <row r="11" spans="2:10" x14ac:dyDescent="0.2">
      <c r="B11" s="23" t="s">
        <v>204</v>
      </c>
      <c r="C11" s="24">
        <v>5</v>
      </c>
      <c r="D11" s="24">
        <v>0</v>
      </c>
      <c r="E11" s="24">
        <v>1</v>
      </c>
      <c r="F11" s="24">
        <v>0</v>
      </c>
      <c r="G11" s="24">
        <v>0</v>
      </c>
      <c r="H11" s="24">
        <v>0</v>
      </c>
      <c r="I11" s="24">
        <v>0</v>
      </c>
      <c r="J11" s="25">
        <f t="shared" si="0"/>
        <v>6</v>
      </c>
    </row>
    <row r="12" spans="2:10" x14ac:dyDescent="0.2">
      <c r="B12" s="23" t="s">
        <v>205</v>
      </c>
      <c r="C12" s="24">
        <v>0</v>
      </c>
      <c r="D12" s="24">
        <v>1</v>
      </c>
      <c r="E12" s="24">
        <v>1</v>
      </c>
      <c r="F12" s="24"/>
      <c r="G12" s="24">
        <v>0</v>
      </c>
      <c r="H12" s="24">
        <v>1</v>
      </c>
      <c r="I12" s="24"/>
      <c r="J12" s="25">
        <f t="shared" si="0"/>
        <v>3</v>
      </c>
    </row>
    <row r="13" spans="2:10" x14ac:dyDescent="0.2">
      <c r="B13" s="23" t="s">
        <v>206</v>
      </c>
      <c r="C13" s="24">
        <v>0</v>
      </c>
      <c r="D13" s="24">
        <v>0</v>
      </c>
      <c r="E13" s="24">
        <v>1</v>
      </c>
      <c r="F13" s="24">
        <v>0</v>
      </c>
      <c r="G13" s="24">
        <v>0</v>
      </c>
      <c r="H13" s="24">
        <v>0</v>
      </c>
      <c r="I13" s="24">
        <v>1</v>
      </c>
      <c r="J13" s="25">
        <f t="shared" si="0"/>
        <v>2</v>
      </c>
    </row>
    <row r="14" spans="2:10" x14ac:dyDescent="0.2">
      <c r="B14" s="26" t="s">
        <v>196</v>
      </c>
      <c r="C14" s="25">
        <f>SUM(C5:C13)</f>
        <v>62</v>
      </c>
      <c r="D14" s="25">
        <f t="shared" ref="D14:J14" si="1">SUM(D5:D13)</f>
        <v>80</v>
      </c>
      <c r="E14" s="25">
        <f t="shared" si="1"/>
        <v>129</v>
      </c>
      <c r="F14" s="25">
        <f t="shared" si="1"/>
        <v>9</v>
      </c>
      <c r="G14" s="25">
        <f t="shared" si="1"/>
        <v>12</v>
      </c>
      <c r="H14" s="25">
        <f t="shared" si="1"/>
        <v>15</v>
      </c>
      <c r="I14" s="25">
        <f t="shared" si="1"/>
        <v>54</v>
      </c>
      <c r="J14" s="25">
        <f t="shared" si="1"/>
        <v>361</v>
      </c>
    </row>
  </sheetData>
  <pageMargins left="0.25" right="0.25" top="0.75" bottom="0.75" header="0.3" footer="0.3"/>
  <pageSetup paperSize="9" scale="9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6AADF-3CF6-4450-A1FB-369CF32B0582}">
  <sheetPr>
    <pageSetUpPr fitToPage="1"/>
  </sheetPr>
  <dimension ref="A2:D58"/>
  <sheetViews>
    <sheetView showGridLines="0" workbookViewId="0">
      <selection activeCell="L40" sqref="L40"/>
    </sheetView>
  </sheetViews>
  <sheetFormatPr baseColWidth="10" defaultColWidth="11.42578125" defaultRowHeight="12" x14ac:dyDescent="0.2"/>
  <cols>
    <col min="1" max="1" width="2.28515625" style="14" customWidth="1"/>
    <col min="2" max="2" width="85.42578125" style="14" bestFit="1" customWidth="1"/>
    <col min="3" max="3" width="12.28515625" style="14" bestFit="1" customWidth="1"/>
    <col min="4" max="4" width="13.7109375" style="14" bestFit="1" customWidth="1"/>
    <col min="5" max="16384" width="11.42578125" style="14"/>
  </cols>
  <sheetData>
    <row r="2" spans="1:4" ht="12.75" x14ac:dyDescent="0.2">
      <c r="B2" s="59" t="s">
        <v>333</v>
      </c>
    </row>
    <row r="4" spans="1:4" ht="36" x14ac:dyDescent="0.2">
      <c r="A4" s="3"/>
      <c r="B4" s="4" t="s">
        <v>143</v>
      </c>
      <c r="C4" s="4" t="s">
        <v>207</v>
      </c>
      <c r="D4" s="4" t="s">
        <v>144</v>
      </c>
    </row>
    <row r="5" spans="1:4" x14ac:dyDescent="0.2">
      <c r="B5" s="15" t="s">
        <v>96</v>
      </c>
      <c r="C5" s="27">
        <v>15</v>
      </c>
      <c r="D5" s="16">
        <v>247947188</v>
      </c>
    </row>
    <row r="6" spans="1:4" x14ac:dyDescent="0.2">
      <c r="B6" s="9" t="s">
        <v>33</v>
      </c>
      <c r="C6" s="27">
        <v>2</v>
      </c>
      <c r="D6" s="16">
        <v>8988500</v>
      </c>
    </row>
    <row r="7" spans="1:4" x14ac:dyDescent="0.2">
      <c r="B7" s="9" t="s">
        <v>35</v>
      </c>
      <c r="C7" s="27">
        <v>4</v>
      </c>
      <c r="D7" s="16">
        <v>54370000</v>
      </c>
    </row>
    <row r="8" spans="1:4" x14ac:dyDescent="0.2">
      <c r="B8" s="9" t="s">
        <v>37</v>
      </c>
      <c r="C8" s="27">
        <v>3</v>
      </c>
      <c r="D8" s="16">
        <v>34290000</v>
      </c>
    </row>
    <row r="9" spans="1:4" x14ac:dyDescent="0.2">
      <c r="B9" s="15" t="s">
        <v>39</v>
      </c>
      <c r="C9" s="27">
        <v>4</v>
      </c>
      <c r="D9" s="16">
        <v>31974780</v>
      </c>
    </row>
    <row r="10" spans="1:4" x14ac:dyDescent="0.2">
      <c r="B10" s="15" t="s">
        <v>41</v>
      </c>
      <c r="C10" s="27">
        <v>1</v>
      </c>
      <c r="D10" s="16">
        <v>8902352</v>
      </c>
    </row>
    <row r="11" spans="1:4" x14ac:dyDescent="0.2">
      <c r="B11" s="15" t="s">
        <v>43</v>
      </c>
      <c r="C11" s="27">
        <v>11</v>
      </c>
      <c r="D11" s="16">
        <v>134803749</v>
      </c>
    </row>
    <row r="12" spans="1:4" x14ac:dyDescent="0.2">
      <c r="B12" s="9" t="s">
        <v>98</v>
      </c>
      <c r="C12" s="27">
        <v>3</v>
      </c>
      <c r="D12" s="16">
        <v>27061333</v>
      </c>
    </row>
    <row r="13" spans="1:4" x14ac:dyDescent="0.2">
      <c r="B13" s="15" t="s">
        <v>45</v>
      </c>
      <c r="C13" s="27">
        <v>3</v>
      </c>
      <c r="D13" s="16">
        <v>55721589</v>
      </c>
    </row>
    <row r="14" spans="1:4" x14ac:dyDescent="0.2">
      <c r="B14" s="15" t="s">
        <v>99</v>
      </c>
      <c r="C14" s="27">
        <v>1</v>
      </c>
      <c r="D14" s="16">
        <v>2490600</v>
      </c>
    </row>
    <row r="15" spans="1:4" x14ac:dyDescent="0.2">
      <c r="B15" s="15" t="s">
        <v>46</v>
      </c>
      <c r="C15" s="27">
        <v>3</v>
      </c>
      <c r="D15" s="16">
        <v>57106269</v>
      </c>
    </row>
    <row r="16" spans="1:4" x14ac:dyDescent="0.2">
      <c r="B16" s="15" t="s">
        <v>147</v>
      </c>
      <c r="C16" s="27">
        <v>2</v>
      </c>
      <c r="D16" s="16">
        <v>32598280</v>
      </c>
    </row>
    <row r="17" spans="2:4" x14ac:dyDescent="0.2">
      <c r="B17" s="9" t="s">
        <v>148</v>
      </c>
      <c r="C17" s="27">
        <v>5</v>
      </c>
      <c r="D17" s="16">
        <v>98915994</v>
      </c>
    </row>
    <row r="18" spans="2:4" x14ac:dyDescent="0.2">
      <c r="B18" s="9" t="s">
        <v>48</v>
      </c>
      <c r="C18" s="27">
        <v>4</v>
      </c>
      <c r="D18" s="16">
        <v>73082692</v>
      </c>
    </row>
    <row r="19" spans="2:4" x14ac:dyDescent="0.2">
      <c r="B19" s="15" t="s">
        <v>100</v>
      </c>
      <c r="C19" s="27">
        <v>2</v>
      </c>
      <c r="D19" s="16">
        <v>26427633</v>
      </c>
    </row>
    <row r="20" spans="2:4" x14ac:dyDescent="0.2">
      <c r="B20" s="15" t="s">
        <v>139</v>
      </c>
      <c r="C20" s="27">
        <v>4</v>
      </c>
      <c r="D20" s="16">
        <v>69728025</v>
      </c>
    </row>
    <row r="21" spans="2:4" x14ac:dyDescent="0.2">
      <c r="B21" s="15" t="s">
        <v>140</v>
      </c>
      <c r="C21" s="27">
        <v>5</v>
      </c>
      <c r="D21" s="16">
        <v>96400000</v>
      </c>
    </row>
    <row r="22" spans="2:4" x14ac:dyDescent="0.2">
      <c r="B22" s="15" t="s">
        <v>50</v>
      </c>
      <c r="C22" s="27">
        <v>4</v>
      </c>
      <c r="D22" s="16">
        <v>48075626</v>
      </c>
    </row>
    <row r="23" spans="2:4" x14ac:dyDescent="0.2">
      <c r="B23" s="15" t="s">
        <v>52</v>
      </c>
      <c r="C23" s="27">
        <v>4</v>
      </c>
      <c r="D23" s="16">
        <v>39805700</v>
      </c>
    </row>
    <row r="24" spans="2:4" x14ac:dyDescent="0.2">
      <c r="B24" s="15" t="s">
        <v>141</v>
      </c>
      <c r="C24" s="27">
        <v>10</v>
      </c>
      <c r="D24" s="16">
        <v>159572040</v>
      </c>
    </row>
    <row r="25" spans="2:4" x14ac:dyDescent="0.2">
      <c r="B25" s="15" t="s">
        <v>54</v>
      </c>
      <c r="C25" s="27">
        <v>2</v>
      </c>
      <c r="D25" s="16">
        <v>40000000</v>
      </c>
    </row>
    <row r="26" spans="2:4" x14ac:dyDescent="0.2">
      <c r="B26" s="15" t="s">
        <v>149</v>
      </c>
      <c r="C26" s="27">
        <v>2</v>
      </c>
      <c r="D26" s="16">
        <v>34362712</v>
      </c>
    </row>
    <row r="27" spans="2:4" x14ac:dyDescent="0.2">
      <c r="B27" s="15" t="s">
        <v>174</v>
      </c>
      <c r="C27" s="27">
        <v>2</v>
      </c>
      <c r="D27" s="16">
        <v>38986973</v>
      </c>
    </row>
    <row r="28" spans="2:4" x14ac:dyDescent="0.2">
      <c r="B28" s="9" t="s">
        <v>105</v>
      </c>
      <c r="C28" s="27">
        <v>6</v>
      </c>
      <c r="D28" s="16">
        <v>120000000</v>
      </c>
    </row>
    <row r="29" spans="2:4" x14ac:dyDescent="0.2">
      <c r="B29" s="15" t="s">
        <v>151</v>
      </c>
      <c r="C29" s="27">
        <v>2</v>
      </c>
      <c r="D29" s="16">
        <v>39537877</v>
      </c>
    </row>
    <row r="30" spans="2:4" x14ac:dyDescent="0.2">
      <c r="B30" s="15" t="s">
        <v>56</v>
      </c>
      <c r="C30" s="27">
        <v>1</v>
      </c>
      <c r="D30" s="16">
        <v>19758372</v>
      </c>
    </row>
    <row r="31" spans="2:4" x14ac:dyDescent="0.2">
      <c r="B31" s="15" t="s">
        <v>59</v>
      </c>
      <c r="C31" s="27">
        <v>1</v>
      </c>
      <c r="D31" s="16">
        <v>10932868</v>
      </c>
    </row>
    <row r="32" spans="2:4" x14ac:dyDescent="0.2">
      <c r="B32" s="15" t="s">
        <v>106</v>
      </c>
      <c r="C32" s="27">
        <v>4</v>
      </c>
      <c r="D32" s="16">
        <v>42915963</v>
      </c>
    </row>
    <row r="33" spans="2:4" x14ac:dyDescent="0.2">
      <c r="B33" s="15" t="s">
        <v>107</v>
      </c>
      <c r="C33" s="27">
        <v>3</v>
      </c>
      <c r="D33" s="16">
        <v>40653449</v>
      </c>
    </row>
    <row r="34" spans="2:4" x14ac:dyDescent="0.2">
      <c r="B34" s="9" t="s">
        <v>63</v>
      </c>
      <c r="C34" s="27">
        <v>2</v>
      </c>
      <c r="D34" s="16">
        <v>20000000</v>
      </c>
    </row>
    <row r="35" spans="2:4" x14ac:dyDescent="0.2">
      <c r="B35" s="15" t="s">
        <v>152</v>
      </c>
      <c r="C35" s="27">
        <v>1</v>
      </c>
      <c r="D35" s="16">
        <v>19940576</v>
      </c>
    </row>
    <row r="36" spans="2:4" x14ac:dyDescent="0.2">
      <c r="B36" s="15" t="s">
        <v>108</v>
      </c>
      <c r="C36" s="27">
        <v>4</v>
      </c>
      <c r="D36" s="16">
        <v>38082443</v>
      </c>
    </row>
    <row r="37" spans="2:4" x14ac:dyDescent="0.2">
      <c r="B37" s="15" t="s">
        <v>109</v>
      </c>
      <c r="C37" s="27">
        <v>2</v>
      </c>
      <c r="D37" s="16">
        <v>35393880</v>
      </c>
    </row>
    <row r="38" spans="2:4" x14ac:dyDescent="0.2">
      <c r="B38" s="15" t="s">
        <v>110</v>
      </c>
      <c r="C38" s="27">
        <v>3</v>
      </c>
      <c r="D38" s="16">
        <v>21401382</v>
      </c>
    </row>
    <row r="39" spans="2:4" x14ac:dyDescent="0.2">
      <c r="B39" s="15" t="s">
        <v>65</v>
      </c>
      <c r="C39" s="27">
        <v>2</v>
      </c>
      <c r="D39" s="16">
        <v>26732000</v>
      </c>
    </row>
    <row r="40" spans="2:4" x14ac:dyDescent="0.2">
      <c r="B40" s="15" t="s">
        <v>153</v>
      </c>
      <c r="C40" s="27">
        <v>2</v>
      </c>
      <c r="D40" s="16">
        <v>14306876</v>
      </c>
    </row>
    <row r="41" spans="2:4" x14ac:dyDescent="0.2">
      <c r="B41" s="15" t="s">
        <v>68</v>
      </c>
      <c r="C41" s="27">
        <v>3</v>
      </c>
      <c r="D41" s="16">
        <v>50229838</v>
      </c>
    </row>
    <row r="42" spans="2:4" x14ac:dyDescent="0.2">
      <c r="B42" s="15" t="s">
        <v>70</v>
      </c>
      <c r="C42" s="27">
        <v>3</v>
      </c>
      <c r="D42" s="16">
        <v>32061675</v>
      </c>
    </row>
    <row r="43" spans="2:4" x14ac:dyDescent="0.2">
      <c r="B43" s="15" t="s">
        <v>111</v>
      </c>
      <c r="C43" s="27">
        <v>2</v>
      </c>
      <c r="D43" s="16">
        <v>15918963</v>
      </c>
    </row>
    <row r="44" spans="2:4" x14ac:dyDescent="0.2">
      <c r="B44" s="15" t="s">
        <v>112</v>
      </c>
      <c r="C44" s="27">
        <v>1</v>
      </c>
      <c r="D44" s="16">
        <v>16770300</v>
      </c>
    </row>
    <row r="45" spans="2:4" x14ac:dyDescent="0.2">
      <c r="B45" s="15" t="s">
        <v>71</v>
      </c>
      <c r="C45" s="27">
        <v>2</v>
      </c>
      <c r="D45" s="16">
        <v>19258852</v>
      </c>
    </row>
    <row r="46" spans="2:4" x14ac:dyDescent="0.2">
      <c r="B46" s="15" t="s">
        <v>114</v>
      </c>
      <c r="C46" s="27">
        <v>3</v>
      </c>
      <c r="D46" s="16">
        <v>29716954</v>
      </c>
    </row>
    <row r="47" spans="2:4" x14ac:dyDescent="0.2">
      <c r="B47" s="15" t="s">
        <v>73</v>
      </c>
      <c r="C47" s="27">
        <v>1</v>
      </c>
      <c r="D47" s="16">
        <v>19921800</v>
      </c>
    </row>
    <row r="48" spans="2:4" x14ac:dyDescent="0.2">
      <c r="B48" s="15" t="s">
        <v>74</v>
      </c>
      <c r="C48" s="27">
        <v>9</v>
      </c>
      <c r="D48" s="16">
        <v>46434411</v>
      </c>
    </row>
    <row r="49" spans="2:4" x14ac:dyDescent="0.2">
      <c r="B49" s="15" t="s">
        <v>115</v>
      </c>
      <c r="C49" s="27">
        <v>4</v>
      </c>
      <c r="D49" s="16">
        <v>19997000</v>
      </c>
    </row>
    <row r="50" spans="2:4" x14ac:dyDescent="0.2">
      <c r="B50" s="15" t="s">
        <v>76</v>
      </c>
      <c r="C50" s="27">
        <v>4</v>
      </c>
      <c r="D50" s="16">
        <v>32095466</v>
      </c>
    </row>
    <row r="51" spans="2:4" x14ac:dyDescent="0.2">
      <c r="B51" s="15" t="s">
        <v>116</v>
      </c>
      <c r="C51" s="27">
        <v>2</v>
      </c>
      <c r="D51" s="16">
        <v>37318820</v>
      </c>
    </row>
    <row r="52" spans="2:4" x14ac:dyDescent="0.2">
      <c r="B52" s="15" t="s">
        <v>117</v>
      </c>
      <c r="C52" s="27">
        <v>2</v>
      </c>
      <c r="D52" s="16">
        <v>17500000</v>
      </c>
    </row>
    <row r="53" spans="2:4" x14ac:dyDescent="0.2">
      <c r="B53" s="15" t="s">
        <v>79</v>
      </c>
      <c r="C53" s="27">
        <v>4</v>
      </c>
      <c r="D53" s="16">
        <v>40000191</v>
      </c>
    </row>
    <row r="54" spans="2:4" x14ac:dyDescent="0.2">
      <c r="B54" s="15" t="s">
        <v>81</v>
      </c>
      <c r="C54" s="27">
        <v>1</v>
      </c>
      <c r="D54" s="16">
        <v>19263473</v>
      </c>
    </row>
    <row r="55" spans="2:4" x14ac:dyDescent="0.2">
      <c r="B55" s="15" t="s">
        <v>82</v>
      </c>
      <c r="C55" s="27">
        <v>3</v>
      </c>
      <c r="D55" s="16">
        <v>36707118</v>
      </c>
    </row>
    <row r="56" spans="2:4" x14ac:dyDescent="0.2">
      <c r="B56" s="15" t="s">
        <v>156</v>
      </c>
      <c r="C56" s="27">
        <v>1</v>
      </c>
      <c r="D56" s="16">
        <v>3143940</v>
      </c>
    </row>
    <row r="57" spans="2:4" x14ac:dyDescent="0.2">
      <c r="B57" s="9" t="s">
        <v>158</v>
      </c>
      <c r="C57" s="27">
        <v>14</v>
      </c>
      <c r="D57" s="16">
        <v>172260412</v>
      </c>
    </row>
    <row r="58" spans="2:4" x14ac:dyDescent="0.2">
      <c r="B58" s="17" t="s">
        <v>208</v>
      </c>
      <c r="C58" s="29">
        <f>SUM(C5:C57)</f>
        <v>188</v>
      </c>
      <c r="D58" s="18">
        <f>SUM(D5:D57)</f>
        <v>2479866934</v>
      </c>
    </row>
  </sheetData>
  <sortState xmlns:xlrd2="http://schemas.microsoft.com/office/spreadsheetml/2017/richdata2" ref="B5:D57">
    <sortCondition ref="B5:B57"/>
  </sortState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37"/>
  <sheetViews>
    <sheetView showGridLines="0" workbookViewId="0">
      <selection activeCell="F7" sqref="F7"/>
    </sheetView>
  </sheetViews>
  <sheetFormatPr baseColWidth="10" defaultColWidth="9.140625" defaultRowHeight="15" x14ac:dyDescent="0.25"/>
  <cols>
    <col min="1" max="1" width="5.42578125" customWidth="1"/>
    <col min="2" max="2" width="167" bestFit="1" customWidth="1"/>
  </cols>
  <sheetData>
    <row r="1" spans="2:2" ht="15.75" thickBot="1" x14ac:dyDescent="0.3">
      <c r="B1" s="46" t="s">
        <v>0</v>
      </c>
    </row>
    <row r="2" spans="2:2" ht="15.75" thickBot="1" x14ac:dyDescent="0.3">
      <c r="B2" s="47"/>
    </row>
    <row r="3" spans="2:2" ht="15.75" thickBot="1" x14ac:dyDescent="0.3">
      <c r="B3" s="48" t="s">
        <v>1</v>
      </c>
    </row>
    <row r="4" spans="2:2" x14ac:dyDescent="0.25">
      <c r="B4" s="49" t="s">
        <v>305</v>
      </c>
    </row>
    <row r="5" spans="2:2" ht="15.75" thickBot="1" x14ac:dyDescent="0.3">
      <c r="B5" s="43" t="s">
        <v>315</v>
      </c>
    </row>
    <row r="6" spans="2:2" ht="15.75" thickBot="1" x14ac:dyDescent="0.3">
      <c r="B6" s="49" t="s">
        <v>2</v>
      </c>
    </row>
    <row r="7" spans="2:2" x14ac:dyDescent="0.25">
      <c r="B7" s="42" t="s">
        <v>3</v>
      </c>
    </row>
    <row r="8" spans="2:2" x14ac:dyDescent="0.25">
      <c r="B8" s="44" t="s">
        <v>4</v>
      </c>
    </row>
    <row r="9" spans="2:2" x14ac:dyDescent="0.25">
      <c r="B9" s="43" t="s">
        <v>5</v>
      </c>
    </row>
    <row r="10" spans="2:2" x14ac:dyDescent="0.25">
      <c r="B10" s="43" t="s">
        <v>6</v>
      </c>
    </row>
    <row r="11" spans="2:2" x14ac:dyDescent="0.25">
      <c r="B11" s="43" t="s">
        <v>7</v>
      </c>
    </row>
    <row r="12" spans="2:2" x14ac:dyDescent="0.25">
      <c r="B12" s="43" t="s">
        <v>8</v>
      </c>
    </row>
    <row r="13" spans="2:2" x14ac:dyDescent="0.25">
      <c r="B13" s="44" t="s">
        <v>9</v>
      </c>
    </row>
    <row r="14" spans="2:2" x14ac:dyDescent="0.25">
      <c r="B14" s="43" t="s">
        <v>303</v>
      </c>
    </row>
    <row r="15" spans="2:2" x14ac:dyDescent="0.25">
      <c r="B15" s="43" t="s">
        <v>304</v>
      </c>
    </row>
    <row r="16" spans="2:2" x14ac:dyDescent="0.25">
      <c r="B16" s="43" t="s">
        <v>323</v>
      </c>
    </row>
    <row r="17" spans="2:2" x14ac:dyDescent="0.25">
      <c r="B17" s="43" t="s">
        <v>10</v>
      </c>
    </row>
    <row r="18" spans="2:2" x14ac:dyDescent="0.25">
      <c r="B18" s="44" t="s">
        <v>11</v>
      </c>
    </row>
    <row r="19" spans="2:2" x14ac:dyDescent="0.25">
      <c r="B19" s="43" t="s">
        <v>12</v>
      </c>
    </row>
    <row r="20" spans="2:2" x14ac:dyDescent="0.25">
      <c r="B20" s="43" t="s">
        <v>13</v>
      </c>
    </row>
    <row r="21" spans="2:2" x14ac:dyDescent="0.25">
      <c r="B21" s="43" t="s">
        <v>306</v>
      </c>
    </row>
    <row r="22" spans="2:2" x14ac:dyDescent="0.25">
      <c r="B22" s="43" t="s">
        <v>317</v>
      </c>
    </row>
    <row r="23" spans="2:2" x14ac:dyDescent="0.25">
      <c r="B23" s="44" t="s">
        <v>14</v>
      </c>
    </row>
    <row r="24" spans="2:2" ht="15.75" thickBot="1" x14ac:dyDescent="0.3">
      <c r="B24" s="43" t="s">
        <v>15</v>
      </c>
    </row>
    <row r="25" spans="2:2" ht="15.75" thickBot="1" x14ac:dyDescent="0.3">
      <c r="B25" s="50" t="s">
        <v>16</v>
      </c>
    </row>
    <row r="26" spans="2:2" ht="15.75" thickBot="1" x14ac:dyDescent="0.3">
      <c r="B26" s="45" t="s">
        <v>17</v>
      </c>
    </row>
    <row r="27" spans="2:2" ht="15.75" thickBot="1" x14ac:dyDescent="0.3">
      <c r="B27" s="49" t="s">
        <v>18</v>
      </c>
    </row>
    <row r="28" spans="2:2" x14ac:dyDescent="0.25">
      <c r="B28" s="42" t="s">
        <v>19</v>
      </c>
    </row>
    <row r="29" spans="2:2" ht="15.75" thickBot="1" x14ac:dyDescent="0.3">
      <c r="B29" s="43" t="s">
        <v>20</v>
      </c>
    </row>
    <row r="30" spans="2:2" ht="15.75" thickBot="1" x14ac:dyDescent="0.3">
      <c r="B30" s="50" t="s">
        <v>21</v>
      </c>
    </row>
    <row r="31" spans="2:2" x14ac:dyDescent="0.25">
      <c r="B31" s="45" t="s">
        <v>22</v>
      </c>
    </row>
    <row r="32" spans="2:2" ht="15.75" thickBot="1" x14ac:dyDescent="0.3">
      <c r="B32" s="43" t="s">
        <v>23</v>
      </c>
    </row>
    <row r="33" spans="2:2" ht="15.75" thickBot="1" x14ac:dyDescent="0.3">
      <c r="B33" s="50" t="s">
        <v>24</v>
      </c>
    </row>
    <row r="34" spans="2:2" ht="15.75" thickBot="1" x14ac:dyDescent="0.3">
      <c r="B34" s="52" t="s">
        <v>25</v>
      </c>
    </row>
    <row r="37" spans="2:2" x14ac:dyDescent="0.25">
      <c r="B37" s="51"/>
    </row>
  </sheetData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2D1AB-A022-4789-B4FB-15A274B86FAE}">
  <sheetPr>
    <pageSetUpPr fitToPage="1"/>
  </sheetPr>
  <dimension ref="A2:C26"/>
  <sheetViews>
    <sheetView showGridLines="0" workbookViewId="0">
      <selection activeCell="M32" sqref="M32"/>
    </sheetView>
  </sheetViews>
  <sheetFormatPr baseColWidth="10" defaultColWidth="11.42578125" defaultRowHeight="12" x14ac:dyDescent="0.2"/>
  <cols>
    <col min="1" max="1" width="2.28515625" style="14" customWidth="1"/>
    <col min="2" max="2" width="41" style="14" bestFit="1" customWidth="1"/>
    <col min="3" max="3" width="12.28515625" style="14" bestFit="1" customWidth="1"/>
    <col min="4" max="16384" width="11.42578125" style="14"/>
  </cols>
  <sheetData>
    <row r="2" spans="1:3" ht="12.75" x14ac:dyDescent="0.2">
      <c r="B2" s="33" t="s">
        <v>332</v>
      </c>
    </row>
    <row r="4" spans="1:3" ht="24" x14ac:dyDescent="0.2">
      <c r="A4" s="3"/>
      <c r="B4" s="4" t="s">
        <v>209</v>
      </c>
      <c r="C4" s="4" t="s">
        <v>210</v>
      </c>
    </row>
    <row r="5" spans="1:3" x14ac:dyDescent="0.2">
      <c r="B5" s="15" t="s">
        <v>211</v>
      </c>
      <c r="C5" s="27">
        <v>121</v>
      </c>
    </row>
    <row r="6" spans="1:3" x14ac:dyDescent="0.2">
      <c r="B6" s="9" t="s">
        <v>212</v>
      </c>
      <c r="C6" s="27">
        <v>4</v>
      </c>
    </row>
    <row r="7" spans="1:3" x14ac:dyDescent="0.2">
      <c r="B7" s="9" t="s">
        <v>213</v>
      </c>
      <c r="C7" s="27">
        <v>6</v>
      </c>
    </row>
    <row r="8" spans="1:3" x14ac:dyDescent="0.2">
      <c r="B8" s="9" t="s">
        <v>214</v>
      </c>
      <c r="C8" s="27">
        <v>9</v>
      </c>
    </row>
    <row r="9" spans="1:3" x14ac:dyDescent="0.2">
      <c r="B9" s="15" t="s">
        <v>215</v>
      </c>
      <c r="C9" s="27">
        <v>44</v>
      </c>
    </row>
    <row r="10" spans="1:3" x14ac:dyDescent="0.2">
      <c r="B10" s="15" t="s">
        <v>216</v>
      </c>
      <c r="C10" s="27">
        <v>33</v>
      </c>
    </row>
    <row r="11" spans="1:3" x14ac:dyDescent="0.2">
      <c r="B11" s="15" t="s">
        <v>217</v>
      </c>
      <c r="C11" s="27">
        <v>5</v>
      </c>
    </row>
    <row r="12" spans="1:3" x14ac:dyDescent="0.2">
      <c r="B12" s="9" t="s">
        <v>218</v>
      </c>
      <c r="C12" s="27">
        <v>21</v>
      </c>
    </row>
    <row r="13" spans="1:3" x14ac:dyDescent="0.2">
      <c r="B13" s="15" t="s">
        <v>219</v>
      </c>
      <c r="C13" s="27">
        <v>4</v>
      </c>
    </row>
    <row r="14" spans="1:3" x14ac:dyDescent="0.2">
      <c r="B14" s="15" t="s">
        <v>220</v>
      </c>
      <c r="C14" s="27">
        <v>5</v>
      </c>
    </row>
    <row r="15" spans="1:3" x14ac:dyDescent="0.2">
      <c r="B15" s="15" t="s">
        <v>221</v>
      </c>
      <c r="C15" s="27">
        <v>10</v>
      </c>
    </row>
    <row r="16" spans="1:3" x14ac:dyDescent="0.2">
      <c r="B16" s="15" t="s">
        <v>222</v>
      </c>
      <c r="C16" s="27">
        <v>6</v>
      </c>
    </row>
    <row r="17" spans="2:3" x14ac:dyDescent="0.2">
      <c r="B17" s="9" t="s">
        <v>223</v>
      </c>
      <c r="C17" s="27">
        <v>7</v>
      </c>
    </row>
    <row r="18" spans="2:3" x14ac:dyDescent="0.2">
      <c r="B18" s="9" t="s">
        <v>224</v>
      </c>
      <c r="C18" s="27">
        <v>9</v>
      </c>
    </row>
    <row r="19" spans="2:3" x14ac:dyDescent="0.2">
      <c r="B19" s="15" t="s">
        <v>225</v>
      </c>
      <c r="C19" s="27">
        <v>7</v>
      </c>
    </row>
    <row r="20" spans="2:3" x14ac:dyDescent="0.2">
      <c r="B20" s="15" t="s">
        <v>226</v>
      </c>
      <c r="C20" s="27">
        <v>15</v>
      </c>
    </row>
    <row r="21" spans="2:3" x14ac:dyDescent="0.2">
      <c r="B21" s="15" t="s">
        <v>227</v>
      </c>
      <c r="C21" s="27">
        <v>11</v>
      </c>
    </row>
    <row r="22" spans="2:3" x14ac:dyDescent="0.2">
      <c r="B22" s="15" t="s">
        <v>228</v>
      </c>
      <c r="C22" s="27">
        <v>28</v>
      </c>
    </row>
    <row r="23" spans="2:3" x14ac:dyDescent="0.2">
      <c r="B23" s="15" t="s">
        <v>229</v>
      </c>
      <c r="C23" s="27">
        <v>5</v>
      </c>
    </row>
    <row r="24" spans="2:3" x14ac:dyDescent="0.2">
      <c r="B24" s="15" t="s">
        <v>230</v>
      </c>
      <c r="C24" s="27">
        <v>10</v>
      </c>
    </row>
    <row r="25" spans="2:3" x14ac:dyDescent="0.2">
      <c r="B25" s="15" t="s">
        <v>231</v>
      </c>
      <c r="C25" s="27">
        <v>9</v>
      </c>
    </row>
    <row r="26" spans="2:3" x14ac:dyDescent="0.2">
      <c r="B26" s="17" t="s">
        <v>232</v>
      </c>
      <c r="C26" s="28">
        <f>SUM(C5:C25)</f>
        <v>369</v>
      </c>
    </row>
  </sheetData>
  <sortState xmlns:xlrd2="http://schemas.microsoft.com/office/spreadsheetml/2017/richdata2" ref="B5:C25">
    <sortCondition ref="B5:B25"/>
  </sortState>
  <pageMargins left="0.25" right="0.25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2E4B3-46E3-4926-8811-3A01495D930D}">
  <sheetPr>
    <pageSetUpPr fitToPage="1"/>
  </sheetPr>
  <dimension ref="B2:H13"/>
  <sheetViews>
    <sheetView showGridLines="0" workbookViewId="0">
      <selection activeCell="F12" sqref="F12"/>
    </sheetView>
  </sheetViews>
  <sheetFormatPr baseColWidth="10" defaultColWidth="11.42578125" defaultRowHeight="12" x14ac:dyDescent="0.2"/>
  <cols>
    <col min="1" max="1" width="2.28515625" style="14" customWidth="1"/>
    <col min="2" max="2" width="21.7109375" style="14" bestFit="1" customWidth="1"/>
    <col min="3" max="16384" width="11.42578125" style="14"/>
  </cols>
  <sheetData>
    <row r="2" spans="2:8" ht="12.75" x14ac:dyDescent="0.2">
      <c r="B2" s="33" t="s">
        <v>331</v>
      </c>
    </row>
    <row r="4" spans="2:8" x14ac:dyDescent="0.2">
      <c r="G4" s="35"/>
      <c r="H4" s="35"/>
    </row>
    <row r="5" spans="2:8" ht="24" x14ac:dyDescent="0.2">
      <c r="B5" s="4" t="s">
        <v>209</v>
      </c>
      <c r="C5" s="4" t="s">
        <v>210</v>
      </c>
      <c r="H5" s="36"/>
    </row>
    <row r="6" spans="2:8" x14ac:dyDescent="0.2">
      <c r="B6" s="15" t="s">
        <v>233</v>
      </c>
      <c r="C6" s="27">
        <v>33</v>
      </c>
      <c r="G6" s="37"/>
      <c r="H6" s="36"/>
    </row>
    <row r="7" spans="2:8" x14ac:dyDescent="0.2">
      <c r="B7" s="9" t="s">
        <v>234</v>
      </c>
      <c r="C7" s="27">
        <v>82</v>
      </c>
      <c r="G7" s="37"/>
      <c r="H7" s="36"/>
    </row>
    <row r="8" spans="2:8" x14ac:dyDescent="0.2">
      <c r="B8" s="9" t="s">
        <v>235</v>
      </c>
      <c r="C8" s="27">
        <v>132</v>
      </c>
      <c r="G8" s="37"/>
      <c r="H8" s="36"/>
    </row>
    <row r="9" spans="2:8" x14ac:dyDescent="0.2">
      <c r="B9" s="9" t="s">
        <v>236</v>
      </c>
      <c r="C9" s="27">
        <v>17</v>
      </c>
      <c r="H9" s="36"/>
    </row>
    <row r="10" spans="2:8" x14ac:dyDescent="0.2">
      <c r="B10" s="15" t="s">
        <v>237</v>
      </c>
      <c r="C10" s="27">
        <v>29</v>
      </c>
      <c r="H10" s="36"/>
    </row>
    <row r="11" spans="2:8" x14ac:dyDescent="0.2">
      <c r="B11" s="15" t="s">
        <v>238</v>
      </c>
      <c r="C11" s="27">
        <v>25</v>
      </c>
      <c r="H11" s="36"/>
    </row>
    <row r="12" spans="2:8" x14ac:dyDescent="0.2">
      <c r="B12" s="15" t="s">
        <v>239</v>
      </c>
      <c r="C12" s="27">
        <v>51</v>
      </c>
      <c r="G12" s="38"/>
      <c r="H12" s="39"/>
    </row>
    <row r="13" spans="2:8" x14ac:dyDescent="0.2">
      <c r="B13" s="17" t="s">
        <v>232</v>
      </c>
      <c r="C13" s="28">
        <f>SUM(C6:C12)</f>
        <v>369</v>
      </c>
    </row>
  </sheetData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86098-DC23-4B53-9644-5F9767BCE8C4}">
  <sheetPr>
    <pageSetUpPr fitToPage="1"/>
  </sheetPr>
  <dimension ref="A2:F52"/>
  <sheetViews>
    <sheetView showGridLines="0" workbookViewId="0">
      <selection activeCell="J39" sqref="J39"/>
    </sheetView>
  </sheetViews>
  <sheetFormatPr baseColWidth="10" defaultColWidth="11.42578125" defaultRowHeight="12" x14ac:dyDescent="0.2"/>
  <cols>
    <col min="1" max="1" width="2.28515625" style="14" customWidth="1"/>
    <col min="2" max="2" width="85.42578125" style="14" bestFit="1" customWidth="1"/>
    <col min="3" max="3" width="10.42578125" style="14" bestFit="1" customWidth="1"/>
    <col min="4" max="4" width="13.7109375" style="14" bestFit="1" customWidth="1"/>
    <col min="5" max="5" width="12.28515625" style="14" bestFit="1" customWidth="1"/>
    <col min="6" max="6" width="13.7109375" style="14" bestFit="1" customWidth="1"/>
    <col min="7" max="9" width="11.42578125" style="14"/>
    <col min="10" max="10" width="68.85546875" style="14" bestFit="1" customWidth="1"/>
    <col min="11" max="16384" width="11.42578125" style="14"/>
  </cols>
  <sheetData>
    <row r="2" spans="1:6" ht="12.75" x14ac:dyDescent="0.2">
      <c r="B2" s="40" t="s">
        <v>330</v>
      </c>
    </row>
    <row r="4" spans="1:6" ht="48" x14ac:dyDescent="0.2">
      <c r="A4" s="3"/>
      <c r="B4" s="4" t="s">
        <v>143</v>
      </c>
      <c r="C4" s="4" t="s">
        <v>240</v>
      </c>
      <c r="D4" s="4" t="s">
        <v>144</v>
      </c>
      <c r="E4" s="4" t="s">
        <v>95</v>
      </c>
      <c r="F4" s="4" t="s">
        <v>145</v>
      </c>
    </row>
    <row r="5" spans="1:6" x14ac:dyDescent="0.2">
      <c r="B5" s="15" t="s">
        <v>96</v>
      </c>
      <c r="C5" s="24">
        <v>4</v>
      </c>
      <c r="D5" s="16">
        <v>163000000</v>
      </c>
      <c r="E5" s="16">
        <v>17533298</v>
      </c>
      <c r="F5" s="16">
        <f t="shared" ref="F5:F47" si="0">D5+E5</f>
        <v>180533298</v>
      </c>
    </row>
    <row r="6" spans="1:6" x14ac:dyDescent="0.2">
      <c r="B6" s="9" t="s">
        <v>35</v>
      </c>
      <c r="C6" s="10">
        <v>3</v>
      </c>
      <c r="D6" s="16">
        <v>36000000</v>
      </c>
      <c r="E6" s="16">
        <v>593336</v>
      </c>
      <c r="F6" s="16">
        <f t="shared" si="0"/>
        <v>36593336</v>
      </c>
    </row>
    <row r="7" spans="1:6" x14ac:dyDescent="0.2">
      <c r="B7" s="9" t="s">
        <v>37</v>
      </c>
      <c r="C7" s="10">
        <v>1</v>
      </c>
      <c r="D7" s="16">
        <v>11000000</v>
      </c>
      <c r="E7" s="16">
        <v>9456054</v>
      </c>
      <c r="F7" s="16">
        <f t="shared" si="0"/>
        <v>20456054</v>
      </c>
    </row>
    <row r="8" spans="1:6" x14ac:dyDescent="0.2">
      <c r="B8" s="15" t="s">
        <v>39</v>
      </c>
      <c r="C8" s="24">
        <v>1</v>
      </c>
      <c r="D8" s="16">
        <v>8000000</v>
      </c>
      <c r="E8" s="16">
        <v>1314473</v>
      </c>
      <c r="F8" s="16">
        <f t="shared" si="0"/>
        <v>9314473</v>
      </c>
    </row>
    <row r="9" spans="1:6" x14ac:dyDescent="0.2">
      <c r="B9" s="15" t="s">
        <v>43</v>
      </c>
      <c r="C9" s="24">
        <v>3</v>
      </c>
      <c r="D9" s="16">
        <v>101000000</v>
      </c>
      <c r="E9" s="16">
        <v>6895553</v>
      </c>
      <c r="F9" s="16">
        <f t="shared" si="0"/>
        <v>107895553</v>
      </c>
    </row>
    <row r="10" spans="1:6" x14ac:dyDescent="0.2">
      <c r="B10" s="15" t="s">
        <v>98</v>
      </c>
      <c r="C10" s="24">
        <v>2</v>
      </c>
      <c r="D10" s="16">
        <v>36000000</v>
      </c>
      <c r="E10" s="16">
        <v>3926010</v>
      </c>
      <c r="F10" s="16">
        <f t="shared" si="0"/>
        <v>39926010</v>
      </c>
    </row>
    <row r="11" spans="1:6" x14ac:dyDescent="0.2">
      <c r="B11" s="9" t="s">
        <v>45</v>
      </c>
      <c r="C11" s="10">
        <v>3</v>
      </c>
      <c r="D11" s="16">
        <v>21000000</v>
      </c>
      <c r="E11" s="16">
        <v>1275689</v>
      </c>
      <c r="F11" s="16">
        <f t="shared" si="0"/>
        <v>22275689</v>
      </c>
    </row>
    <row r="12" spans="1:6" x14ac:dyDescent="0.2">
      <c r="B12" s="15" t="s">
        <v>99</v>
      </c>
      <c r="C12" s="24">
        <v>1</v>
      </c>
      <c r="D12" s="16">
        <v>8000000</v>
      </c>
      <c r="E12" s="16">
        <v>780734</v>
      </c>
      <c r="F12" s="16">
        <f t="shared" si="0"/>
        <v>8780734</v>
      </c>
    </row>
    <row r="13" spans="1:6" x14ac:dyDescent="0.2">
      <c r="B13" s="15" t="s">
        <v>46</v>
      </c>
      <c r="C13" s="24">
        <v>2</v>
      </c>
      <c r="D13" s="16">
        <v>21000000</v>
      </c>
      <c r="E13" s="16">
        <v>1234497</v>
      </c>
      <c r="F13" s="16">
        <f t="shared" si="0"/>
        <v>22234497</v>
      </c>
    </row>
    <row r="14" spans="1:6" x14ac:dyDescent="0.2">
      <c r="B14" s="15" t="s">
        <v>148</v>
      </c>
      <c r="C14" s="24">
        <v>3</v>
      </c>
      <c r="D14" s="16">
        <v>21000000</v>
      </c>
      <c r="E14" s="16">
        <v>2380907</v>
      </c>
      <c r="F14" s="16">
        <f t="shared" si="0"/>
        <v>23380907</v>
      </c>
    </row>
    <row r="15" spans="1:6" x14ac:dyDescent="0.2">
      <c r="B15" s="15" t="s">
        <v>48</v>
      </c>
      <c r="C15" s="24">
        <v>1</v>
      </c>
      <c r="D15" s="16">
        <v>8000000</v>
      </c>
      <c r="E15" s="16">
        <v>460394</v>
      </c>
      <c r="F15" s="16">
        <f t="shared" si="0"/>
        <v>8460394</v>
      </c>
    </row>
    <row r="16" spans="1:6" x14ac:dyDescent="0.2">
      <c r="B16" s="9" t="s">
        <v>100</v>
      </c>
      <c r="C16" s="10">
        <v>1</v>
      </c>
      <c r="D16" s="16">
        <v>16000000</v>
      </c>
      <c r="E16" s="16">
        <v>1255332</v>
      </c>
      <c r="F16" s="16">
        <f t="shared" si="0"/>
        <v>17255332</v>
      </c>
    </row>
    <row r="17" spans="2:6" x14ac:dyDescent="0.2">
      <c r="B17" s="9" t="s">
        <v>139</v>
      </c>
      <c r="C17" s="10">
        <v>3</v>
      </c>
      <c r="D17" s="16">
        <v>57000000</v>
      </c>
      <c r="E17" s="16">
        <v>1606879</v>
      </c>
      <c r="F17" s="16">
        <f t="shared" si="0"/>
        <v>58606879</v>
      </c>
    </row>
    <row r="18" spans="2:6" x14ac:dyDescent="0.2">
      <c r="B18" s="15" t="s">
        <v>140</v>
      </c>
      <c r="C18" s="24">
        <v>1</v>
      </c>
      <c r="D18" s="16">
        <v>16000000</v>
      </c>
      <c r="E18" s="16">
        <v>1116961</v>
      </c>
      <c r="F18" s="16">
        <f t="shared" si="0"/>
        <v>17116961</v>
      </c>
    </row>
    <row r="19" spans="2:6" x14ac:dyDescent="0.2">
      <c r="B19" s="15" t="s">
        <v>50</v>
      </c>
      <c r="C19" s="24">
        <v>1</v>
      </c>
      <c r="D19" s="16">
        <v>8000000</v>
      </c>
      <c r="E19" s="16">
        <v>978637</v>
      </c>
      <c r="F19" s="16">
        <f t="shared" si="0"/>
        <v>8978637</v>
      </c>
    </row>
    <row r="20" spans="2:6" x14ac:dyDescent="0.2">
      <c r="B20" s="15" t="s">
        <v>52</v>
      </c>
      <c r="C20" s="24">
        <v>2</v>
      </c>
      <c r="D20" s="16">
        <v>21000000</v>
      </c>
      <c r="E20" s="16">
        <v>1720037</v>
      </c>
      <c r="F20" s="16">
        <f t="shared" si="0"/>
        <v>22720037</v>
      </c>
    </row>
    <row r="21" spans="2:6" x14ac:dyDescent="0.2">
      <c r="B21" s="15" t="s">
        <v>141</v>
      </c>
      <c r="C21" s="24">
        <v>3</v>
      </c>
      <c r="D21" s="16">
        <v>101000000</v>
      </c>
      <c r="E21" s="16">
        <v>6867152</v>
      </c>
      <c r="F21" s="16">
        <f t="shared" si="0"/>
        <v>107867152</v>
      </c>
    </row>
    <row r="22" spans="2:6" x14ac:dyDescent="0.2">
      <c r="B22" s="15" t="s">
        <v>54</v>
      </c>
      <c r="C22" s="24">
        <v>2</v>
      </c>
      <c r="D22" s="16">
        <v>36000000</v>
      </c>
      <c r="E22" s="16">
        <v>1195057</v>
      </c>
      <c r="F22" s="16">
        <f t="shared" si="0"/>
        <v>37195057</v>
      </c>
    </row>
    <row r="23" spans="2:6" x14ac:dyDescent="0.2">
      <c r="B23" s="15" t="s">
        <v>149</v>
      </c>
      <c r="C23" s="24">
        <v>1</v>
      </c>
      <c r="D23" s="16">
        <v>8000000</v>
      </c>
      <c r="E23" s="16">
        <v>677765</v>
      </c>
      <c r="F23" s="16">
        <f t="shared" si="0"/>
        <v>8677765</v>
      </c>
    </row>
    <row r="24" spans="2:6" x14ac:dyDescent="0.2">
      <c r="B24" s="15" t="s">
        <v>56</v>
      </c>
      <c r="C24" s="24">
        <v>1</v>
      </c>
      <c r="D24" s="16">
        <v>16000000</v>
      </c>
      <c r="E24" s="16">
        <v>1295867</v>
      </c>
      <c r="F24" s="16">
        <f t="shared" si="0"/>
        <v>17295867</v>
      </c>
    </row>
    <row r="25" spans="2:6" x14ac:dyDescent="0.2">
      <c r="B25" s="15" t="s">
        <v>59</v>
      </c>
      <c r="C25" s="24">
        <v>2</v>
      </c>
      <c r="D25" s="16">
        <v>21000000</v>
      </c>
      <c r="E25" s="16">
        <v>2137555</v>
      </c>
      <c r="F25" s="16">
        <f t="shared" si="0"/>
        <v>23137555</v>
      </c>
    </row>
    <row r="26" spans="2:6" x14ac:dyDescent="0.2">
      <c r="B26" s="15" t="s">
        <v>106</v>
      </c>
      <c r="C26" s="24">
        <v>1</v>
      </c>
      <c r="D26" s="16">
        <v>8000000</v>
      </c>
      <c r="E26" s="16">
        <v>1535151</v>
      </c>
      <c r="F26" s="16">
        <f t="shared" si="0"/>
        <v>9535151</v>
      </c>
    </row>
    <row r="27" spans="2:6" x14ac:dyDescent="0.2">
      <c r="B27" s="9" t="s">
        <v>63</v>
      </c>
      <c r="C27" s="10">
        <v>1</v>
      </c>
      <c r="D27" s="16">
        <v>10000000</v>
      </c>
      <c r="E27" s="16">
        <v>10867076</v>
      </c>
      <c r="F27" s="16">
        <f t="shared" si="0"/>
        <v>20867076</v>
      </c>
    </row>
    <row r="28" spans="2:6" x14ac:dyDescent="0.2">
      <c r="B28" s="15" t="s">
        <v>108</v>
      </c>
      <c r="C28" s="24">
        <v>1</v>
      </c>
      <c r="D28" s="16">
        <v>8000000</v>
      </c>
      <c r="E28" s="16">
        <v>1528190</v>
      </c>
      <c r="F28" s="16">
        <f t="shared" si="0"/>
        <v>9528190</v>
      </c>
    </row>
    <row r="29" spans="2:6" x14ac:dyDescent="0.2">
      <c r="B29" s="15" t="s">
        <v>109</v>
      </c>
      <c r="C29" s="24">
        <v>1</v>
      </c>
      <c r="D29" s="16">
        <v>16000000</v>
      </c>
      <c r="E29" s="16">
        <v>802706</v>
      </c>
      <c r="F29" s="16">
        <f t="shared" si="0"/>
        <v>16802706</v>
      </c>
    </row>
    <row r="30" spans="2:6" x14ac:dyDescent="0.2">
      <c r="B30" s="15" t="s">
        <v>110</v>
      </c>
      <c r="C30" s="24">
        <v>2</v>
      </c>
      <c r="D30" s="16">
        <v>73000000</v>
      </c>
      <c r="E30" s="16">
        <v>4941668</v>
      </c>
      <c r="F30" s="16">
        <f t="shared" si="0"/>
        <v>77941668</v>
      </c>
    </row>
    <row r="31" spans="2:6" x14ac:dyDescent="0.2">
      <c r="B31" s="15" t="s">
        <v>65</v>
      </c>
      <c r="C31" s="24">
        <v>2</v>
      </c>
      <c r="D31" s="16">
        <v>21000000</v>
      </c>
      <c r="E31" s="16">
        <v>1570061</v>
      </c>
      <c r="F31" s="16">
        <f t="shared" si="0"/>
        <v>22570061</v>
      </c>
    </row>
    <row r="32" spans="2:6" x14ac:dyDescent="0.2">
      <c r="B32" s="15" t="s">
        <v>153</v>
      </c>
      <c r="C32" s="24">
        <v>1</v>
      </c>
      <c r="D32" s="16">
        <v>8000000</v>
      </c>
      <c r="E32" s="16">
        <v>106738</v>
      </c>
      <c r="F32" s="16">
        <f t="shared" si="0"/>
        <v>8106738</v>
      </c>
    </row>
    <row r="33" spans="2:6" x14ac:dyDescent="0.2">
      <c r="B33" s="9" t="s">
        <v>68</v>
      </c>
      <c r="C33" s="10">
        <v>1</v>
      </c>
      <c r="D33" s="16">
        <v>8000000</v>
      </c>
      <c r="E33" s="16">
        <v>2716541</v>
      </c>
      <c r="F33" s="16">
        <f t="shared" si="0"/>
        <v>10716541</v>
      </c>
    </row>
    <row r="34" spans="2:6" x14ac:dyDescent="0.2">
      <c r="B34" s="15" t="s">
        <v>70</v>
      </c>
      <c r="C34" s="24">
        <v>2</v>
      </c>
      <c r="D34" s="16">
        <v>16000000</v>
      </c>
      <c r="E34" s="16">
        <v>1783430</v>
      </c>
      <c r="F34" s="16">
        <f t="shared" si="0"/>
        <v>17783430</v>
      </c>
    </row>
    <row r="35" spans="2:6" x14ac:dyDescent="0.2">
      <c r="B35" s="15" t="s">
        <v>111</v>
      </c>
      <c r="C35" s="24">
        <v>3</v>
      </c>
      <c r="D35" s="16">
        <v>21000000</v>
      </c>
      <c r="E35" s="16">
        <v>961666</v>
      </c>
      <c r="F35" s="16">
        <f t="shared" si="0"/>
        <v>21961666</v>
      </c>
    </row>
    <row r="36" spans="2:6" x14ac:dyDescent="0.2">
      <c r="B36" s="15" t="s">
        <v>113</v>
      </c>
      <c r="C36" s="24">
        <v>1</v>
      </c>
      <c r="D36" s="16">
        <v>8000000</v>
      </c>
      <c r="E36" s="16">
        <v>680603</v>
      </c>
      <c r="F36" s="16">
        <f t="shared" si="0"/>
        <v>8680603</v>
      </c>
    </row>
    <row r="37" spans="2:6" x14ac:dyDescent="0.2">
      <c r="B37" s="15" t="s">
        <v>71</v>
      </c>
      <c r="C37" s="24">
        <v>4</v>
      </c>
      <c r="D37" s="16">
        <v>57000000</v>
      </c>
      <c r="E37" s="16">
        <v>4688381</v>
      </c>
      <c r="F37" s="16">
        <f t="shared" si="0"/>
        <v>61688381</v>
      </c>
    </row>
    <row r="38" spans="2:6" x14ac:dyDescent="0.2">
      <c r="B38" s="15" t="s">
        <v>114</v>
      </c>
      <c r="C38" s="24">
        <v>2</v>
      </c>
      <c r="D38" s="16">
        <v>36000000</v>
      </c>
      <c r="E38" s="16">
        <v>557357</v>
      </c>
      <c r="F38" s="16">
        <f t="shared" si="0"/>
        <v>36557357</v>
      </c>
    </row>
    <row r="39" spans="2:6" x14ac:dyDescent="0.2">
      <c r="B39" s="15" t="s">
        <v>73</v>
      </c>
      <c r="C39" s="24">
        <v>4</v>
      </c>
      <c r="D39" s="16">
        <v>13000000</v>
      </c>
      <c r="E39" s="16">
        <v>165790</v>
      </c>
      <c r="F39" s="16">
        <f t="shared" si="0"/>
        <v>13165790</v>
      </c>
    </row>
    <row r="40" spans="2:6" x14ac:dyDescent="0.2">
      <c r="B40" s="15" t="s">
        <v>74</v>
      </c>
      <c r="C40" s="24">
        <v>2</v>
      </c>
      <c r="D40" s="16">
        <v>36000000</v>
      </c>
      <c r="E40" s="16">
        <v>1578318</v>
      </c>
      <c r="F40" s="16">
        <f t="shared" si="0"/>
        <v>37578318</v>
      </c>
    </row>
    <row r="41" spans="2:6" x14ac:dyDescent="0.2">
      <c r="B41" s="15" t="s">
        <v>115</v>
      </c>
      <c r="C41" s="24">
        <v>1</v>
      </c>
      <c r="D41" s="16">
        <v>36000000</v>
      </c>
      <c r="E41" s="16">
        <v>310551</v>
      </c>
      <c r="F41" s="16">
        <f t="shared" si="0"/>
        <v>36310551</v>
      </c>
    </row>
    <row r="42" spans="2:6" x14ac:dyDescent="0.2">
      <c r="B42" s="15" t="s">
        <v>76</v>
      </c>
      <c r="C42" s="24">
        <v>2</v>
      </c>
      <c r="D42" s="16">
        <v>36000000</v>
      </c>
      <c r="E42" s="16">
        <v>2093130</v>
      </c>
      <c r="F42" s="16">
        <f t="shared" si="0"/>
        <v>38093130</v>
      </c>
    </row>
    <row r="43" spans="2:6" x14ac:dyDescent="0.2">
      <c r="B43" s="15" t="s">
        <v>116</v>
      </c>
      <c r="C43" s="24">
        <v>3</v>
      </c>
      <c r="D43" s="16">
        <v>44000000</v>
      </c>
      <c r="E43" s="16">
        <v>2501745</v>
      </c>
      <c r="F43" s="16">
        <f t="shared" si="0"/>
        <v>46501745</v>
      </c>
    </row>
    <row r="44" spans="2:6" x14ac:dyDescent="0.2">
      <c r="B44" s="15" t="s">
        <v>117</v>
      </c>
      <c r="C44" s="24">
        <v>3</v>
      </c>
      <c r="D44" s="16">
        <v>57000000</v>
      </c>
      <c r="E44" s="16">
        <v>2755276</v>
      </c>
      <c r="F44" s="16">
        <f t="shared" si="0"/>
        <v>59755276</v>
      </c>
    </row>
    <row r="45" spans="2:6" x14ac:dyDescent="0.2">
      <c r="B45" s="15" t="s">
        <v>79</v>
      </c>
      <c r="C45" s="24">
        <v>1</v>
      </c>
      <c r="D45" s="16">
        <v>8000000</v>
      </c>
      <c r="E45" s="16">
        <v>444478</v>
      </c>
      <c r="F45" s="16">
        <f t="shared" si="0"/>
        <v>8444478</v>
      </c>
    </row>
    <row r="46" spans="2:6" x14ac:dyDescent="0.2">
      <c r="B46" s="15" t="s">
        <v>81</v>
      </c>
      <c r="C46" s="24">
        <v>1</v>
      </c>
      <c r="D46" s="16">
        <v>8000000</v>
      </c>
      <c r="E46" s="16">
        <v>236159</v>
      </c>
      <c r="F46" s="16">
        <f t="shared" si="0"/>
        <v>8236159</v>
      </c>
    </row>
    <row r="47" spans="2:6" x14ac:dyDescent="0.2">
      <c r="B47" s="15" t="s">
        <v>82</v>
      </c>
      <c r="C47" s="24">
        <v>3</v>
      </c>
      <c r="D47" s="16">
        <v>21000000</v>
      </c>
      <c r="E47" s="16">
        <v>1872826</v>
      </c>
      <c r="F47" s="16">
        <f t="shared" si="0"/>
        <v>22872826</v>
      </c>
    </row>
    <row r="48" spans="2:6" x14ac:dyDescent="0.2">
      <c r="B48" s="17" t="s">
        <v>241</v>
      </c>
      <c r="C48" s="30">
        <f>SUM(C5:C47)</f>
        <v>83</v>
      </c>
      <c r="D48" s="18">
        <f ca="1">SUM(D5:D49)</f>
        <v>1299000000</v>
      </c>
      <c r="E48" s="18">
        <f ca="1">SUM(E5:E49)</f>
        <v>110760028</v>
      </c>
      <c r="F48" s="18">
        <f>SUM(F5:F47)</f>
        <v>1392400028</v>
      </c>
    </row>
    <row r="49" spans="2:6" x14ac:dyDescent="0.2">
      <c r="B49" s="9" t="s">
        <v>163</v>
      </c>
      <c r="C49" s="10">
        <v>1</v>
      </c>
      <c r="D49" s="16">
        <v>8000000</v>
      </c>
      <c r="E49" s="16">
        <v>680000</v>
      </c>
      <c r="F49" s="16">
        <f>E49+D49</f>
        <v>8680000</v>
      </c>
    </row>
    <row r="50" spans="2:6" x14ac:dyDescent="0.2">
      <c r="B50" s="15" t="s">
        <v>161</v>
      </c>
      <c r="C50" s="24">
        <v>1</v>
      </c>
      <c r="D50" s="16">
        <v>8000000</v>
      </c>
      <c r="E50" s="16">
        <v>680000</v>
      </c>
      <c r="F50" s="16">
        <f>E50+D50</f>
        <v>8680000</v>
      </c>
    </row>
    <row r="51" spans="2:6" x14ac:dyDescent="0.2">
      <c r="B51" s="17" t="s">
        <v>242</v>
      </c>
      <c r="C51" s="30">
        <f>SUM(C49:C50)</f>
        <v>2</v>
      </c>
      <c r="D51" s="18">
        <f>SUM(D49:D50)</f>
        <v>16000000</v>
      </c>
      <c r="E51" s="18">
        <f>SUM(E49:E50)</f>
        <v>1360000</v>
      </c>
      <c r="F51" s="19">
        <f>SUM(F49:F50)</f>
        <v>17360000</v>
      </c>
    </row>
    <row r="52" spans="2:6" x14ac:dyDescent="0.2">
      <c r="B52" s="17" t="s">
        <v>243</v>
      </c>
      <c r="C52" s="30">
        <f>C51+C48</f>
        <v>85</v>
      </c>
      <c r="D52" s="18">
        <f ca="1">D51+D48</f>
        <v>1417403285</v>
      </c>
      <c r="E52" s="18">
        <f ca="1">E51+E48</f>
        <v>189941134</v>
      </c>
      <c r="F52" s="18">
        <f>F51+F48</f>
        <v>1409760028</v>
      </c>
    </row>
  </sheetData>
  <sortState xmlns:xlrd2="http://schemas.microsoft.com/office/spreadsheetml/2017/richdata2" ref="B5:F47">
    <sortCondition ref="B5:B47"/>
  </sortState>
  <pageMargins left="0.25" right="0.25" top="0.75" bottom="0.75" header="0.3" footer="0.3"/>
  <pageSetup paperSize="9" scale="6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B147D-09B8-4CA1-AD8B-C0BA7FE31EB8}">
  <sheetPr>
    <pageSetUpPr fitToPage="1"/>
  </sheetPr>
  <dimension ref="B2:I21"/>
  <sheetViews>
    <sheetView showGridLines="0" workbookViewId="0">
      <selection activeCell="F9" sqref="F9"/>
    </sheetView>
  </sheetViews>
  <sheetFormatPr baseColWidth="10" defaultColWidth="11.42578125" defaultRowHeight="12" x14ac:dyDescent="0.2"/>
  <cols>
    <col min="1" max="1" width="2.28515625" style="14" customWidth="1"/>
    <col min="2" max="2" width="26.42578125" style="14" bestFit="1" customWidth="1"/>
    <col min="3" max="16384" width="11.42578125" style="14"/>
  </cols>
  <sheetData>
    <row r="2" spans="2:7" ht="12.75" x14ac:dyDescent="0.2">
      <c r="B2" s="40" t="s">
        <v>329</v>
      </c>
    </row>
    <row r="4" spans="2:7" x14ac:dyDescent="0.2">
      <c r="B4" s="32" t="s">
        <v>244</v>
      </c>
      <c r="C4" s="32" t="s">
        <v>121</v>
      </c>
    </row>
    <row r="5" spans="2:7" x14ac:dyDescent="0.2">
      <c r="B5" s="15" t="s">
        <v>245</v>
      </c>
      <c r="C5" s="32">
        <v>40</v>
      </c>
    </row>
    <row r="6" spans="2:7" x14ac:dyDescent="0.2">
      <c r="B6" s="15" t="s">
        <v>246</v>
      </c>
      <c r="C6" s="32">
        <v>26</v>
      </c>
    </row>
    <row r="7" spans="2:7" x14ac:dyDescent="0.2">
      <c r="B7" s="15" t="s">
        <v>247</v>
      </c>
      <c r="C7" s="32">
        <v>19</v>
      </c>
    </row>
    <row r="8" spans="2:7" x14ac:dyDescent="0.2">
      <c r="B8" s="15" t="s">
        <v>248</v>
      </c>
      <c r="C8" s="32">
        <v>18</v>
      </c>
    </row>
    <row r="9" spans="2:7" x14ac:dyDescent="0.2">
      <c r="B9" s="15" t="s">
        <v>249</v>
      </c>
      <c r="C9" s="32">
        <v>6</v>
      </c>
    </row>
    <row r="10" spans="2:7" x14ac:dyDescent="0.2">
      <c r="B10" s="15" t="s">
        <v>250</v>
      </c>
      <c r="C10" s="32">
        <v>2</v>
      </c>
    </row>
    <row r="11" spans="2:7" x14ac:dyDescent="0.2">
      <c r="B11" s="32" t="s">
        <v>251</v>
      </c>
      <c r="C11" s="32">
        <f>SUM(C5:C10)</f>
        <v>111</v>
      </c>
    </row>
    <row r="13" spans="2:7" x14ac:dyDescent="0.2">
      <c r="B13" s="14" t="s">
        <v>307</v>
      </c>
    </row>
    <row r="16" spans="2:7" x14ac:dyDescent="0.2">
      <c r="G16" s="58"/>
    </row>
    <row r="21" spans="9:9" x14ac:dyDescent="0.2">
      <c r="I21" s="58"/>
    </row>
  </sheetData>
  <sortState xmlns:xlrd2="http://schemas.microsoft.com/office/spreadsheetml/2017/richdata2" ref="B5:C10">
    <sortCondition descending="1" ref="C5:C10"/>
  </sortState>
  <pageMargins left="0.25" right="0.25" top="0.75" bottom="0.75" header="0.3" footer="0.3"/>
  <pageSetup paperSize="9" scale="84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935BA-0C43-4E22-990B-7D43E326EA40}">
  <sheetPr>
    <tabColor theme="0"/>
    <pageSetUpPr fitToPage="1"/>
  </sheetPr>
  <dimension ref="A1"/>
  <sheetViews>
    <sheetView showGridLines="0" workbookViewId="0">
      <selection activeCell="E30" sqref="E30"/>
    </sheetView>
  </sheetViews>
  <sheetFormatPr baseColWidth="10" defaultColWidth="11.42578125" defaultRowHeight="15" x14ac:dyDescent="0.25"/>
  <sheetData/>
  <pageMargins left="0.25" right="0.25" top="0.75" bottom="0.75" header="0.3" footer="0.3"/>
  <pageSetup paperSize="9" scale="7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D558D-B236-419A-BE05-F01CF532C135}">
  <sheetPr>
    <pageSetUpPr fitToPage="1"/>
  </sheetPr>
  <dimension ref="A1:I64"/>
  <sheetViews>
    <sheetView showGridLines="0" workbookViewId="0">
      <selection activeCell="B4" sqref="B4:E63"/>
    </sheetView>
  </sheetViews>
  <sheetFormatPr baseColWidth="10" defaultColWidth="11.42578125" defaultRowHeight="14.25" x14ac:dyDescent="0.2"/>
  <cols>
    <col min="1" max="1" width="2.28515625" style="53" customWidth="1"/>
    <col min="2" max="2" width="85.42578125" style="53" bestFit="1" customWidth="1"/>
    <col min="3" max="3" width="13.7109375" style="53" bestFit="1" customWidth="1"/>
    <col min="4" max="4" width="12.28515625" style="53" bestFit="1" customWidth="1"/>
    <col min="5" max="5" width="13.7109375" style="53" bestFit="1" customWidth="1"/>
    <col min="6" max="8" width="11.42578125" style="53"/>
    <col min="9" max="9" width="68.85546875" style="53" bestFit="1" customWidth="1"/>
    <col min="10" max="16384" width="11.42578125" style="53"/>
  </cols>
  <sheetData>
    <row r="1" spans="1:9" x14ac:dyDescent="0.2">
      <c r="A1" s="14"/>
      <c r="B1" s="14"/>
      <c r="C1" s="14"/>
      <c r="D1" s="14"/>
      <c r="E1" s="14"/>
    </row>
    <row r="2" spans="1:9" x14ac:dyDescent="0.2">
      <c r="A2" s="14"/>
      <c r="B2" s="33" t="s">
        <v>328</v>
      </c>
      <c r="C2" s="14"/>
      <c r="D2" s="14"/>
      <c r="E2" s="14"/>
    </row>
    <row r="3" spans="1:9" x14ac:dyDescent="0.2">
      <c r="A3" s="14"/>
      <c r="B3" s="14"/>
      <c r="C3" s="14"/>
      <c r="D3" s="14"/>
      <c r="E3" s="14"/>
    </row>
    <row r="4" spans="1:9" ht="36" x14ac:dyDescent="0.2">
      <c r="A4" s="3"/>
      <c r="B4" s="4" t="s">
        <v>143</v>
      </c>
      <c r="C4" s="4" t="s">
        <v>144</v>
      </c>
      <c r="D4" s="4" t="s">
        <v>95</v>
      </c>
      <c r="E4" s="4" t="s">
        <v>145</v>
      </c>
    </row>
    <row r="5" spans="1:9" x14ac:dyDescent="0.2">
      <c r="A5" s="3"/>
      <c r="B5" s="15" t="s">
        <v>146</v>
      </c>
      <c r="C5" s="16"/>
      <c r="D5" s="16">
        <v>189148300</v>
      </c>
      <c r="E5" s="16">
        <f t="shared" ref="E5" si="0">D5+C5</f>
        <v>189148300</v>
      </c>
      <c r="I5" s="57"/>
    </row>
    <row r="6" spans="1:9" x14ac:dyDescent="0.2">
      <c r="A6" s="14"/>
      <c r="B6" s="15" t="s">
        <v>96</v>
      </c>
      <c r="C6" s="16">
        <v>29014079</v>
      </c>
      <c r="D6" s="16">
        <v>29014081</v>
      </c>
      <c r="E6" s="16">
        <f t="shared" ref="E6:E62" si="1">D6+C6</f>
        <v>58028160</v>
      </c>
    </row>
    <row r="7" spans="1:9" x14ac:dyDescent="0.2">
      <c r="A7" s="14"/>
      <c r="B7" s="15" t="s">
        <v>39</v>
      </c>
      <c r="C7" s="16">
        <v>7492505</v>
      </c>
      <c r="D7" s="16">
        <v>7492505</v>
      </c>
      <c r="E7" s="16">
        <f t="shared" si="1"/>
        <v>14985010</v>
      </c>
    </row>
    <row r="8" spans="1:9" x14ac:dyDescent="0.2">
      <c r="A8" s="14"/>
      <c r="B8" s="15" t="s">
        <v>252</v>
      </c>
      <c r="C8" s="16">
        <v>9665575</v>
      </c>
      <c r="D8" s="16">
        <v>9665575</v>
      </c>
      <c r="E8" s="16">
        <f t="shared" si="1"/>
        <v>19331150</v>
      </c>
    </row>
    <row r="9" spans="1:9" x14ac:dyDescent="0.2">
      <c r="A9" s="14"/>
      <c r="B9" s="15" t="s">
        <v>76</v>
      </c>
      <c r="C9" s="16">
        <v>9483728</v>
      </c>
      <c r="D9" s="16">
        <v>9483728</v>
      </c>
      <c r="E9" s="16">
        <f t="shared" si="1"/>
        <v>18967456</v>
      </c>
    </row>
    <row r="10" spans="1:9" x14ac:dyDescent="0.2">
      <c r="A10" s="14"/>
      <c r="B10" s="15" t="s">
        <v>43</v>
      </c>
      <c r="C10" s="16">
        <v>22767641</v>
      </c>
      <c r="D10" s="16">
        <v>22767641</v>
      </c>
      <c r="E10" s="16">
        <f t="shared" si="1"/>
        <v>45535282</v>
      </c>
    </row>
    <row r="11" spans="1:9" x14ac:dyDescent="0.2">
      <c r="A11" s="14"/>
      <c r="B11" s="9" t="s">
        <v>98</v>
      </c>
      <c r="C11" s="16">
        <v>11574967</v>
      </c>
      <c r="D11" s="16">
        <v>11574967</v>
      </c>
      <c r="E11" s="16">
        <f t="shared" si="1"/>
        <v>23149934</v>
      </c>
    </row>
    <row r="12" spans="1:9" x14ac:dyDescent="0.2">
      <c r="A12" s="14"/>
      <c r="B12" s="15" t="s">
        <v>45</v>
      </c>
      <c r="C12" s="16">
        <v>5319435</v>
      </c>
      <c r="D12" s="16">
        <v>5319435</v>
      </c>
      <c r="E12" s="16">
        <f t="shared" si="1"/>
        <v>10638870</v>
      </c>
    </row>
    <row r="13" spans="1:9" x14ac:dyDescent="0.2">
      <c r="A13" s="14"/>
      <c r="B13" s="15" t="s">
        <v>99</v>
      </c>
      <c r="C13" s="16">
        <v>4946649</v>
      </c>
      <c r="D13" s="16">
        <v>4946649</v>
      </c>
      <c r="E13" s="16">
        <f t="shared" si="1"/>
        <v>9893298</v>
      </c>
    </row>
    <row r="14" spans="1:9" x14ac:dyDescent="0.2">
      <c r="A14" s="14"/>
      <c r="B14" s="15" t="s">
        <v>46</v>
      </c>
      <c r="C14" s="16">
        <v>5546744</v>
      </c>
      <c r="D14" s="16">
        <v>5546744</v>
      </c>
      <c r="E14" s="16">
        <f t="shared" si="1"/>
        <v>11093488</v>
      </c>
    </row>
    <row r="15" spans="1:9" x14ac:dyDescent="0.2">
      <c r="A15" s="14"/>
      <c r="B15" s="15" t="s">
        <v>147</v>
      </c>
      <c r="C15" s="16">
        <v>6392331</v>
      </c>
      <c r="D15" s="16">
        <v>6392332</v>
      </c>
      <c r="E15" s="16">
        <f t="shared" si="1"/>
        <v>12784663</v>
      </c>
    </row>
    <row r="16" spans="1:9" x14ac:dyDescent="0.2">
      <c r="A16" s="14"/>
      <c r="B16" s="15" t="s">
        <v>100</v>
      </c>
      <c r="C16" s="16">
        <v>5910437</v>
      </c>
      <c r="D16" s="16">
        <v>5910438</v>
      </c>
      <c r="E16" s="16">
        <f t="shared" si="1"/>
        <v>11820875</v>
      </c>
    </row>
    <row r="17" spans="1:5" x14ac:dyDescent="0.2">
      <c r="A17" s="14"/>
      <c r="B17" s="15" t="s">
        <v>139</v>
      </c>
      <c r="C17" s="16">
        <v>5892253</v>
      </c>
      <c r="D17" s="16">
        <v>5892253</v>
      </c>
      <c r="E17" s="16">
        <f t="shared" si="1"/>
        <v>11784506</v>
      </c>
    </row>
    <row r="18" spans="1:5" x14ac:dyDescent="0.2">
      <c r="A18" s="14"/>
      <c r="B18" s="15" t="s">
        <v>140</v>
      </c>
      <c r="C18" s="16">
        <v>5992268</v>
      </c>
      <c r="D18" s="16">
        <v>5992269</v>
      </c>
      <c r="E18" s="16">
        <f t="shared" si="1"/>
        <v>11984537</v>
      </c>
    </row>
    <row r="19" spans="1:5" x14ac:dyDescent="0.2">
      <c r="A19" s="14"/>
      <c r="B19" s="15" t="s">
        <v>253</v>
      </c>
      <c r="C19" s="16">
        <v>5301250</v>
      </c>
      <c r="D19" s="16">
        <v>5301251</v>
      </c>
      <c r="E19" s="16">
        <f t="shared" si="1"/>
        <v>10602501</v>
      </c>
    </row>
    <row r="20" spans="1:5" x14ac:dyDescent="0.2">
      <c r="A20" s="14"/>
      <c r="B20" s="15" t="s">
        <v>141</v>
      </c>
      <c r="C20" s="16">
        <v>26377301</v>
      </c>
      <c r="D20" s="16">
        <v>26377301</v>
      </c>
      <c r="E20" s="16">
        <f t="shared" si="1"/>
        <v>52754602</v>
      </c>
    </row>
    <row r="21" spans="1:5" x14ac:dyDescent="0.2">
      <c r="A21" s="14"/>
      <c r="B21" s="15" t="s">
        <v>54</v>
      </c>
      <c r="C21" s="16">
        <v>4801171</v>
      </c>
      <c r="D21" s="16">
        <v>4801172</v>
      </c>
      <c r="E21" s="16">
        <f t="shared" si="1"/>
        <v>9602343</v>
      </c>
    </row>
    <row r="22" spans="1:5" x14ac:dyDescent="0.2">
      <c r="A22" s="14"/>
      <c r="B22" s="15" t="s">
        <v>116</v>
      </c>
      <c r="C22" s="16">
        <v>12502386</v>
      </c>
      <c r="D22" s="16">
        <v>12502386</v>
      </c>
      <c r="E22" s="16">
        <f t="shared" si="1"/>
        <v>25004772</v>
      </c>
    </row>
    <row r="23" spans="1:5" x14ac:dyDescent="0.2">
      <c r="A23" s="14"/>
      <c r="B23" s="15" t="s">
        <v>105</v>
      </c>
      <c r="C23" s="16">
        <v>5028480</v>
      </c>
      <c r="D23" s="16">
        <v>5028480</v>
      </c>
      <c r="E23" s="16">
        <f t="shared" si="1"/>
        <v>10056960</v>
      </c>
    </row>
    <row r="24" spans="1:5" x14ac:dyDescent="0.2">
      <c r="A24" s="14"/>
      <c r="B24" s="15" t="s">
        <v>56</v>
      </c>
      <c r="C24" s="16">
        <v>5919530</v>
      </c>
      <c r="D24" s="16">
        <v>5919530</v>
      </c>
      <c r="E24" s="16">
        <f t="shared" si="1"/>
        <v>11839060</v>
      </c>
    </row>
    <row r="25" spans="1:5" x14ac:dyDescent="0.2">
      <c r="A25" s="14"/>
      <c r="B25" s="15" t="s">
        <v>59</v>
      </c>
      <c r="C25" s="16">
        <v>12020492</v>
      </c>
      <c r="D25" s="16">
        <v>12020492</v>
      </c>
      <c r="E25" s="16">
        <f t="shared" si="1"/>
        <v>24040984</v>
      </c>
    </row>
    <row r="26" spans="1:5" x14ac:dyDescent="0.2">
      <c r="A26" s="14"/>
      <c r="B26" s="15" t="s">
        <v>106</v>
      </c>
      <c r="C26" s="16">
        <v>8210800</v>
      </c>
      <c r="D26" s="16">
        <v>8210800</v>
      </c>
      <c r="E26" s="16">
        <f t="shared" si="1"/>
        <v>16421600</v>
      </c>
    </row>
    <row r="27" spans="1:5" x14ac:dyDescent="0.2">
      <c r="A27" s="14"/>
      <c r="B27" s="15" t="s">
        <v>117</v>
      </c>
      <c r="C27" s="16">
        <v>9238235</v>
      </c>
      <c r="D27" s="16">
        <v>9238235</v>
      </c>
      <c r="E27" s="16">
        <f t="shared" si="1"/>
        <v>18476470</v>
      </c>
    </row>
    <row r="28" spans="1:5" x14ac:dyDescent="0.2">
      <c r="A28" s="14"/>
      <c r="B28" s="15" t="s">
        <v>63</v>
      </c>
      <c r="C28" s="16">
        <v>6537809</v>
      </c>
      <c r="D28" s="16">
        <v>6537809</v>
      </c>
      <c r="E28" s="16">
        <f t="shared" si="1"/>
        <v>13075618</v>
      </c>
    </row>
    <row r="29" spans="1:5" x14ac:dyDescent="0.2">
      <c r="A29" s="14"/>
      <c r="B29" s="15" t="s">
        <v>108</v>
      </c>
      <c r="C29" s="16">
        <v>11329474</v>
      </c>
      <c r="D29" s="16">
        <v>11329474</v>
      </c>
      <c r="E29" s="16">
        <f t="shared" si="1"/>
        <v>22658948</v>
      </c>
    </row>
    <row r="30" spans="1:5" x14ac:dyDescent="0.2">
      <c r="A30" s="14"/>
      <c r="B30" s="15" t="s">
        <v>110</v>
      </c>
      <c r="C30" s="16">
        <v>14075361</v>
      </c>
      <c r="D30" s="16">
        <v>14075362</v>
      </c>
      <c r="E30" s="16">
        <f t="shared" si="1"/>
        <v>28150723</v>
      </c>
    </row>
    <row r="31" spans="1:5" x14ac:dyDescent="0.2">
      <c r="A31" s="14"/>
      <c r="B31" s="15" t="s">
        <v>65</v>
      </c>
      <c r="C31" s="16">
        <v>7274289</v>
      </c>
      <c r="D31" s="16">
        <v>7274289</v>
      </c>
      <c r="E31" s="16">
        <f t="shared" si="1"/>
        <v>14548578</v>
      </c>
    </row>
    <row r="32" spans="1:5" x14ac:dyDescent="0.2">
      <c r="A32" s="14"/>
      <c r="B32" s="15" t="s">
        <v>68</v>
      </c>
      <c r="C32" s="16">
        <v>9220050</v>
      </c>
      <c r="D32" s="16">
        <v>9220050</v>
      </c>
      <c r="E32" s="16">
        <f t="shared" si="1"/>
        <v>18440100</v>
      </c>
    </row>
    <row r="33" spans="1:5" x14ac:dyDescent="0.2">
      <c r="A33" s="14"/>
      <c r="B33" s="15" t="s">
        <v>70</v>
      </c>
      <c r="C33" s="16">
        <v>10702102</v>
      </c>
      <c r="D33" s="16">
        <v>10702102</v>
      </c>
      <c r="E33" s="16">
        <f t="shared" si="1"/>
        <v>21404204</v>
      </c>
    </row>
    <row r="34" spans="1:5" x14ac:dyDescent="0.2">
      <c r="A34" s="14"/>
      <c r="B34" s="15" t="s">
        <v>111</v>
      </c>
      <c r="C34" s="16">
        <v>6210485</v>
      </c>
      <c r="D34" s="16">
        <v>6210485</v>
      </c>
      <c r="E34" s="16">
        <f t="shared" si="1"/>
        <v>12420970</v>
      </c>
    </row>
    <row r="35" spans="1:5" x14ac:dyDescent="0.2">
      <c r="A35" s="14"/>
      <c r="B35" s="15" t="s">
        <v>82</v>
      </c>
      <c r="C35" s="16">
        <v>11538597</v>
      </c>
      <c r="D35" s="16">
        <v>11538598</v>
      </c>
      <c r="E35" s="16">
        <f t="shared" si="1"/>
        <v>23077195</v>
      </c>
    </row>
    <row r="36" spans="1:5" x14ac:dyDescent="0.2">
      <c r="A36" s="14"/>
      <c r="B36" s="15" t="s">
        <v>254</v>
      </c>
      <c r="C36" s="16">
        <v>8519940</v>
      </c>
      <c r="D36" s="16">
        <v>8519940</v>
      </c>
      <c r="E36" s="16">
        <f t="shared" si="1"/>
        <v>17039880</v>
      </c>
    </row>
    <row r="37" spans="1:5" x14ac:dyDescent="0.2">
      <c r="A37" s="14"/>
      <c r="B37" s="15" t="s">
        <v>71</v>
      </c>
      <c r="C37" s="16">
        <v>18839749</v>
      </c>
      <c r="D37" s="16">
        <v>18839749</v>
      </c>
      <c r="E37" s="16">
        <f t="shared" si="1"/>
        <v>37679498</v>
      </c>
    </row>
    <row r="38" spans="1:5" x14ac:dyDescent="0.2">
      <c r="A38" s="14"/>
      <c r="B38" s="9" t="s">
        <v>255</v>
      </c>
      <c r="C38" s="16">
        <v>5674036</v>
      </c>
      <c r="D38" s="16">
        <v>5674037</v>
      </c>
      <c r="E38" s="16">
        <f t="shared" si="1"/>
        <v>11348073</v>
      </c>
    </row>
    <row r="39" spans="1:5" x14ac:dyDescent="0.2">
      <c r="A39" s="14"/>
      <c r="B39" s="15" t="s">
        <v>149</v>
      </c>
      <c r="C39" s="16">
        <v>4282908</v>
      </c>
      <c r="D39" s="16">
        <v>4282908</v>
      </c>
      <c r="E39" s="16">
        <f t="shared" si="1"/>
        <v>8565816</v>
      </c>
    </row>
    <row r="40" spans="1:5" x14ac:dyDescent="0.2">
      <c r="A40" s="14"/>
      <c r="B40" s="15" t="s">
        <v>113</v>
      </c>
      <c r="C40" s="16">
        <v>4619325</v>
      </c>
      <c r="D40" s="16">
        <v>4619325</v>
      </c>
      <c r="E40" s="16">
        <f t="shared" si="1"/>
        <v>9238650</v>
      </c>
    </row>
    <row r="41" spans="1:5" x14ac:dyDescent="0.2">
      <c r="A41" s="14"/>
      <c r="B41" s="15" t="s">
        <v>114</v>
      </c>
      <c r="C41" s="16">
        <v>5310343</v>
      </c>
      <c r="D41" s="16">
        <v>5310343</v>
      </c>
      <c r="E41" s="16">
        <f t="shared" si="1"/>
        <v>10620686</v>
      </c>
    </row>
    <row r="42" spans="1:5" x14ac:dyDescent="0.2">
      <c r="A42" s="14"/>
      <c r="B42" s="9" t="s">
        <v>174</v>
      </c>
      <c r="C42" s="16">
        <v>5283066</v>
      </c>
      <c r="D42" s="16">
        <v>5283066</v>
      </c>
      <c r="E42" s="16">
        <f t="shared" si="1"/>
        <v>10566132</v>
      </c>
    </row>
    <row r="43" spans="1:5" x14ac:dyDescent="0.2">
      <c r="A43" s="14"/>
      <c r="B43" s="9" t="s">
        <v>41</v>
      </c>
      <c r="C43" s="16">
        <v>4056061</v>
      </c>
      <c r="D43" s="16">
        <v>4056062</v>
      </c>
      <c r="E43" s="16">
        <f t="shared" si="1"/>
        <v>8112123</v>
      </c>
    </row>
    <row r="44" spans="1:5" x14ac:dyDescent="0.2">
      <c r="A44" s="14"/>
      <c r="B44" s="9" t="s">
        <v>79</v>
      </c>
      <c r="C44" s="16">
        <v>5775041</v>
      </c>
      <c r="D44" s="16">
        <v>5775041</v>
      </c>
      <c r="E44" s="16">
        <f t="shared" si="1"/>
        <v>11550082</v>
      </c>
    </row>
    <row r="45" spans="1:5" x14ac:dyDescent="0.2">
      <c r="A45" s="14"/>
      <c r="B45" s="9" t="s">
        <v>109</v>
      </c>
      <c r="C45" s="16">
        <v>6147827</v>
      </c>
      <c r="D45" s="16">
        <v>6147827</v>
      </c>
      <c r="E45" s="16">
        <f t="shared" si="1"/>
        <v>12295654</v>
      </c>
    </row>
    <row r="46" spans="1:5" x14ac:dyDescent="0.2">
      <c r="A46" s="14"/>
      <c r="B46" s="15" t="s">
        <v>115</v>
      </c>
      <c r="C46" s="16">
        <v>5411347</v>
      </c>
      <c r="D46" s="16">
        <v>5411348</v>
      </c>
      <c r="E46" s="16">
        <f t="shared" si="1"/>
        <v>10822695</v>
      </c>
    </row>
    <row r="47" spans="1:5" x14ac:dyDescent="0.2">
      <c r="A47" s="14"/>
      <c r="B47" s="9" t="s">
        <v>37</v>
      </c>
      <c r="C47" s="16">
        <v>4956730</v>
      </c>
      <c r="D47" s="16">
        <v>4956730</v>
      </c>
      <c r="E47" s="16">
        <f t="shared" si="1"/>
        <v>9913460</v>
      </c>
    </row>
    <row r="48" spans="1:5" x14ac:dyDescent="0.2">
      <c r="A48" s="14"/>
      <c r="B48" s="9" t="s">
        <v>81</v>
      </c>
      <c r="C48" s="16">
        <v>4938084</v>
      </c>
      <c r="D48" s="16">
        <v>4938084</v>
      </c>
      <c r="E48" s="16">
        <f t="shared" si="1"/>
        <v>9876168</v>
      </c>
    </row>
    <row r="49" spans="1:5" x14ac:dyDescent="0.2">
      <c r="A49" s="14"/>
      <c r="B49" s="15" t="s">
        <v>112</v>
      </c>
      <c r="C49" s="16">
        <v>4219250</v>
      </c>
      <c r="D49" s="16">
        <v>4219250</v>
      </c>
      <c r="E49" s="16">
        <f t="shared" si="1"/>
        <v>8438500</v>
      </c>
    </row>
    <row r="50" spans="1:5" x14ac:dyDescent="0.2">
      <c r="A50" s="14"/>
      <c r="B50" s="15" t="s">
        <v>107</v>
      </c>
      <c r="C50" s="16">
        <v>4883991</v>
      </c>
      <c r="D50" s="16">
        <v>4883992</v>
      </c>
      <c r="E50" s="16">
        <f t="shared" si="1"/>
        <v>9767983</v>
      </c>
    </row>
    <row r="51" spans="1:5" x14ac:dyDescent="0.2">
      <c r="A51" s="14"/>
      <c r="B51" s="9" t="s">
        <v>35</v>
      </c>
      <c r="C51" s="16">
        <v>5056746</v>
      </c>
      <c r="D51" s="16">
        <v>5056746</v>
      </c>
      <c r="E51" s="16">
        <f t="shared" si="1"/>
        <v>10113492</v>
      </c>
    </row>
    <row r="52" spans="1:5" x14ac:dyDescent="0.2">
      <c r="A52" s="14"/>
      <c r="B52" s="15" t="s">
        <v>48</v>
      </c>
      <c r="C52" s="16">
        <v>4984007</v>
      </c>
      <c r="D52" s="16">
        <v>4984007</v>
      </c>
      <c r="E52" s="16">
        <f t="shared" si="1"/>
        <v>9968014</v>
      </c>
    </row>
    <row r="53" spans="1:5" x14ac:dyDescent="0.2">
      <c r="A53" s="14"/>
      <c r="B53" s="15" t="s">
        <v>73</v>
      </c>
      <c r="C53" s="16">
        <v>2946491</v>
      </c>
      <c r="D53" s="16">
        <v>2946491</v>
      </c>
      <c r="E53" s="16">
        <f t="shared" si="1"/>
        <v>5892982</v>
      </c>
    </row>
    <row r="54" spans="1:5" x14ac:dyDescent="0.2">
      <c r="A54" s="14"/>
      <c r="B54" s="15" t="s">
        <v>151</v>
      </c>
      <c r="C54" s="16">
        <v>2946491</v>
      </c>
      <c r="D54" s="16">
        <v>2946492</v>
      </c>
      <c r="E54" s="16">
        <f t="shared" si="1"/>
        <v>5892983</v>
      </c>
    </row>
    <row r="55" spans="1:5" x14ac:dyDescent="0.2">
      <c r="A55" s="14"/>
      <c r="B55" s="15" t="s">
        <v>148</v>
      </c>
      <c r="C55" s="16">
        <v>3946491</v>
      </c>
      <c r="D55" s="16">
        <v>3946492</v>
      </c>
      <c r="E55" s="16">
        <f t="shared" si="1"/>
        <v>7892983</v>
      </c>
    </row>
    <row r="56" spans="1:5" x14ac:dyDescent="0.2">
      <c r="A56" s="14"/>
      <c r="B56" s="15" t="s">
        <v>155</v>
      </c>
      <c r="C56" s="16">
        <v>2446491</v>
      </c>
      <c r="D56" s="16">
        <v>2446492</v>
      </c>
      <c r="E56" s="16">
        <f t="shared" si="1"/>
        <v>4892983</v>
      </c>
    </row>
    <row r="57" spans="1:5" x14ac:dyDescent="0.2">
      <c r="A57" s="14"/>
      <c r="B57" s="15" t="s">
        <v>152</v>
      </c>
      <c r="C57" s="16">
        <v>3946491</v>
      </c>
      <c r="D57" s="16">
        <v>3946492</v>
      </c>
      <c r="E57" s="16">
        <f t="shared" si="1"/>
        <v>7892983</v>
      </c>
    </row>
    <row r="58" spans="1:5" x14ac:dyDescent="0.2">
      <c r="A58" s="14"/>
      <c r="B58" s="15" t="s">
        <v>153</v>
      </c>
      <c r="C58" s="16">
        <v>2946491</v>
      </c>
      <c r="D58" s="16">
        <v>2946492</v>
      </c>
      <c r="E58" s="16">
        <f t="shared" si="1"/>
        <v>5892983</v>
      </c>
    </row>
    <row r="59" spans="1:5" x14ac:dyDescent="0.2">
      <c r="A59" s="14"/>
      <c r="B59" s="9" t="s">
        <v>156</v>
      </c>
      <c r="C59" s="16">
        <v>2446491</v>
      </c>
      <c r="D59" s="16">
        <v>2446492</v>
      </c>
      <c r="E59" s="16">
        <f t="shared" si="1"/>
        <v>4892983</v>
      </c>
    </row>
    <row r="60" spans="1:5" x14ac:dyDescent="0.2">
      <c r="A60" s="14"/>
      <c r="B60" s="15" t="s">
        <v>157</v>
      </c>
      <c r="C60" s="16">
        <v>3946491</v>
      </c>
      <c r="D60" s="16">
        <v>3946492</v>
      </c>
      <c r="E60" s="16">
        <f t="shared" si="1"/>
        <v>7892983</v>
      </c>
    </row>
    <row r="61" spans="1:5" x14ac:dyDescent="0.2">
      <c r="A61" s="14"/>
      <c r="B61" s="15" t="s">
        <v>154</v>
      </c>
      <c r="C61" s="16">
        <v>2446491</v>
      </c>
      <c r="D61" s="16">
        <v>2446491</v>
      </c>
      <c r="E61" s="16">
        <f t="shared" si="1"/>
        <v>4892982</v>
      </c>
    </row>
    <row r="62" spans="1:5" x14ac:dyDescent="0.2">
      <c r="A62" s="14"/>
      <c r="B62" s="15" t="s">
        <v>33</v>
      </c>
      <c r="C62" s="16">
        <v>3946491</v>
      </c>
      <c r="D62" s="16">
        <v>3946492</v>
      </c>
      <c r="E62" s="16">
        <f t="shared" si="1"/>
        <v>7892983</v>
      </c>
    </row>
    <row r="63" spans="1:5" x14ac:dyDescent="0.2">
      <c r="A63" s="14"/>
      <c r="B63" s="17" t="s">
        <v>118</v>
      </c>
      <c r="C63" s="18">
        <f>SUM(C5:C62)</f>
        <v>431209785</v>
      </c>
      <c r="D63" s="18">
        <f>SUM(D5:D62)</f>
        <v>620358106</v>
      </c>
      <c r="E63" s="18">
        <f>SUM(E5:E62)</f>
        <v>1051567891</v>
      </c>
    </row>
    <row r="64" spans="1:5" x14ac:dyDescent="0.2">
      <c r="A64" s="14"/>
      <c r="B64" s="14"/>
      <c r="C64" s="14"/>
      <c r="D64" s="14"/>
      <c r="E64" s="14"/>
    </row>
  </sheetData>
  <pageMargins left="0.25" right="0.25" top="0.75" bottom="0.75" header="0.3" footer="0.3"/>
  <pageSetup paperSize="9" scale="51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B68C1-67C9-4A67-80A2-53A8575185F1}">
  <sheetPr>
    <tabColor theme="0"/>
    <pageSetUpPr fitToPage="1"/>
  </sheetPr>
  <dimension ref="A1"/>
  <sheetViews>
    <sheetView showGridLines="0" workbookViewId="0">
      <selection activeCell="H31" sqref="H31"/>
    </sheetView>
  </sheetViews>
  <sheetFormatPr baseColWidth="10" defaultColWidth="11.42578125" defaultRowHeight="15" x14ac:dyDescent="0.25"/>
  <sheetData/>
  <pageMargins left="0.25" right="0.25" top="0.75" bottom="0.75" header="0.3" footer="0.3"/>
  <pageSetup paperSize="9" scale="7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45893-1C64-4FDA-B869-9763A6ABEF6C}">
  <sheetPr>
    <pageSetUpPr fitToPage="1"/>
  </sheetPr>
  <dimension ref="A1:K45"/>
  <sheetViews>
    <sheetView showGridLines="0" workbookViewId="0">
      <selection activeCell="D18" sqref="D18"/>
    </sheetView>
  </sheetViews>
  <sheetFormatPr baseColWidth="10" defaultColWidth="11.42578125" defaultRowHeight="14.25" x14ac:dyDescent="0.2"/>
  <cols>
    <col min="1" max="1" width="2.28515625" style="53" customWidth="1"/>
    <col min="2" max="2" width="15.85546875" style="53" bestFit="1" customWidth="1"/>
    <col min="3" max="3" width="7.42578125" style="53" bestFit="1" customWidth="1"/>
    <col min="4" max="4" width="11.42578125" style="53" bestFit="1" customWidth="1"/>
    <col min="5" max="5" width="7" style="53" bestFit="1" customWidth="1"/>
    <col min="6" max="6" width="14" style="53" bestFit="1" customWidth="1"/>
    <col min="7" max="7" width="11.7109375" style="53" bestFit="1" customWidth="1"/>
    <col min="8" max="8" width="8.140625" style="53" bestFit="1" customWidth="1"/>
    <col min="9" max="9" width="9.28515625" style="53" bestFit="1" customWidth="1"/>
    <col min="10" max="10" width="3.85546875" style="53" bestFit="1" customWidth="1"/>
    <col min="11" max="11" width="12.42578125" style="53" bestFit="1" customWidth="1"/>
    <col min="12" max="12" width="15.42578125" style="53" customWidth="1"/>
    <col min="13" max="13" width="11.7109375" style="53" bestFit="1" customWidth="1"/>
    <col min="14" max="14" width="8.140625" style="53" bestFit="1" customWidth="1"/>
    <col min="15" max="15" width="9.28515625" style="53" bestFit="1" customWidth="1"/>
    <col min="16" max="16" width="3.85546875" style="53" bestFit="1" customWidth="1"/>
    <col min="17" max="17" width="12.42578125" style="53" bestFit="1" customWidth="1"/>
    <col min="18" max="16384" width="11.42578125" style="53"/>
  </cols>
  <sheetData>
    <row r="1" spans="1:11" x14ac:dyDescent="0.2">
      <c r="A1" s="14"/>
      <c r="B1" s="14"/>
      <c r="C1" s="14"/>
      <c r="D1" s="14"/>
      <c r="E1" s="14"/>
    </row>
    <row r="2" spans="1:11" x14ac:dyDescent="0.2">
      <c r="A2" s="14"/>
      <c r="B2" s="33" t="s">
        <v>327</v>
      </c>
      <c r="C2" s="14"/>
      <c r="D2" s="14"/>
      <c r="E2" s="14"/>
    </row>
    <row r="3" spans="1:11" x14ac:dyDescent="0.2">
      <c r="A3" s="14"/>
      <c r="B3" s="14"/>
      <c r="C3" s="14"/>
      <c r="D3" s="14"/>
      <c r="E3" s="14"/>
    </row>
    <row r="4" spans="1:11" ht="24" x14ac:dyDescent="0.2">
      <c r="A4" s="3"/>
      <c r="B4" s="55" t="s">
        <v>256</v>
      </c>
      <c r="C4" s="55" t="s">
        <v>257</v>
      </c>
      <c r="D4" s="55" t="s">
        <v>233</v>
      </c>
      <c r="E4" s="55" t="s">
        <v>234</v>
      </c>
      <c r="F4" s="55" t="s">
        <v>235</v>
      </c>
      <c r="G4" s="55" t="s">
        <v>238</v>
      </c>
      <c r="H4" s="55" t="s">
        <v>236</v>
      </c>
      <c r="I4" s="55" t="s">
        <v>237</v>
      </c>
      <c r="J4" s="55" t="s">
        <v>239</v>
      </c>
      <c r="K4" s="55" t="s">
        <v>258</v>
      </c>
    </row>
    <row r="5" spans="1:11" x14ac:dyDescent="0.2">
      <c r="A5" s="14"/>
      <c r="B5" s="79" t="s">
        <v>259</v>
      </c>
      <c r="C5" s="56" t="s">
        <v>260</v>
      </c>
      <c r="D5" s="56">
        <v>0</v>
      </c>
      <c r="E5" s="56">
        <v>3</v>
      </c>
      <c r="F5" s="56">
        <v>2</v>
      </c>
      <c r="G5" s="56">
        <v>0</v>
      </c>
      <c r="H5" s="56">
        <v>0</v>
      </c>
      <c r="I5" s="56">
        <v>0</v>
      </c>
      <c r="J5" s="56">
        <v>3</v>
      </c>
      <c r="K5" s="55">
        <f>SUM(D5:J5)</f>
        <v>8</v>
      </c>
    </row>
    <row r="6" spans="1:11" x14ac:dyDescent="0.2">
      <c r="A6" s="14"/>
      <c r="B6" s="81"/>
      <c r="C6" s="56" t="s">
        <v>261</v>
      </c>
      <c r="D6" s="56">
        <v>0</v>
      </c>
      <c r="E6" s="56">
        <v>0</v>
      </c>
      <c r="F6" s="56">
        <v>4</v>
      </c>
      <c r="G6" s="56">
        <v>0</v>
      </c>
      <c r="H6" s="56">
        <v>0</v>
      </c>
      <c r="I6" s="56">
        <v>0</v>
      </c>
      <c r="J6" s="56">
        <v>0</v>
      </c>
      <c r="K6" s="55">
        <f t="shared" ref="K6:K16" si="0">SUM(D6:J6)</f>
        <v>4</v>
      </c>
    </row>
    <row r="7" spans="1:11" x14ac:dyDescent="0.2">
      <c r="A7" s="14"/>
      <c r="B7" s="73" t="s">
        <v>262</v>
      </c>
      <c r="C7" s="74"/>
      <c r="D7" s="55">
        <f>SUM(D5:D6)</f>
        <v>0</v>
      </c>
      <c r="E7" s="55">
        <f t="shared" ref="E7" si="1">SUM(E5:E6)</f>
        <v>3</v>
      </c>
      <c r="F7" s="55">
        <f t="shared" ref="F7" si="2">SUM(F5:F6)</f>
        <v>6</v>
      </c>
      <c r="G7" s="55">
        <f t="shared" ref="G7" si="3">SUM(G5:G6)</f>
        <v>0</v>
      </c>
      <c r="H7" s="55">
        <f t="shared" ref="H7" si="4">SUM(H5:H6)</f>
        <v>0</v>
      </c>
      <c r="I7" s="55">
        <f t="shared" ref="I7" si="5">SUM(I5:I6)</f>
        <v>0</v>
      </c>
      <c r="J7" s="55">
        <f t="shared" ref="J7" si="6">SUM(J5:J6)</f>
        <v>3</v>
      </c>
      <c r="K7" s="55">
        <f t="shared" si="0"/>
        <v>12</v>
      </c>
    </row>
    <row r="8" spans="1:11" x14ac:dyDescent="0.2">
      <c r="A8" s="14"/>
      <c r="B8" s="79" t="s">
        <v>263</v>
      </c>
      <c r="C8" s="56" t="s">
        <v>260</v>
      </c>
      <c r="D8" s="56">
        <v>5</v>
      </c>
      <c r="E8" s="56">
        <v>3</v>
      </c>
      <c r="F8" s="56">
        <v>9</v>
      </c>
      <c r="G8" s="56">
        <v>0</v>
      </c>
      <c r="H8" s="56">
        <v>0</v>
      </c>
      <c r="I8" s="56">
        <v>2</v>
      </c>
      <c r="J8" s="56">
        <v>9</v>
      </c>
      <c r="K8" s="55">
        <f t="shared" si="0"/>
        <v>28</v>
      </c>
    </row>
    <row r="9" spans="1:11" x14ac:dyDescent="0.2">
      <c r="A9" s="14"/>
      <c r="B9" s="80"/>
      <c r="C9" s="56" t="s">
        <v>264</v>
      </c>
      <c r="D9" s="56">
        <v>0</v>
      </c>
      <c r="E9" s="56">
        <v>0</v>
      </c>
      <c r="F9" s="56">
        <v>0</v>
      </c>
      <c r="G9" s="56">
        <v>1</v>
      </c>
      <c r="H9" s="56">
        <v>0</v>
      </c>
      <c r="I9" s="56">
        <v>0</v>
      </c>
      <c r="J9" s="56">
        <v>0</v>
      </c>
      <c r="K9" s="55">
        <f t="shared" si="0"/>
        <v>1</v>
      </c>
    </row>
    <row r="10" spans="1:11" x14ac:dyDescent="0.2">
      <c r="A10" s="14"/>
      <c r="B10" s="81"/>
      <c r="C10" s="56" t="s">
        <v>261</v>
      </c>
      <c r="D10" s="56">
        <v>1</v>
      </c>
      <c r="E10" s="56">
        <v>2</v>
      </c>
      <c r="F10" s="56">
        <v>1</v>
      </c>
      <c r="G10" s="56">
        <v>1</v>
      </c>
      <c r="H10" s="56">
        <v>0</v>
      </c>
      <c r="I10" s="56">
        <v>1</v>
      </c>
      <c r="J10" s="56">
        <v>0</v>
      </c>
      <c r="K10" s="55">
        <f t="shared" si="0"/>
        <v>6</v>
      </c>
    </row>
    <row r="11" spans="1:11" x14ac:dyDescent="0.2">
      <c r="A11" s="14"/>
      <c r="B11" s="73" t="s">
        <v>265</v>
      </c>
      <c r="C11" s="74"/>
      <c r="D11" s="55">
        <f>SUM(D8:D10)</f>
        <v>6</v>
      </c>
      <c r="E11" s="55">
        <f t="shared" ref="E11" si="7">SUM(E8:E10)</f>
        <v>5</v>
      </c>
      <c r="F11" s="55">
        <f t="shared" ref="F11" si="8">SUM(F8:F10)</f>
        <v>10</v>
      </c>
      <c r="G11" s="55">
        <f t="shared" ref="G11" si="9">SUM(G8:G10)</f>
        <v>2</v>
      </c>
      <c r="H11" s="55">
        <f t="shared" ref="H11" si="10">SUM(H8:H10)</f>
        <v>0</v>
      </c>
      <c r="I11" s="55">
        <f t="shared" ref="I11" si="11">SUM(I8:I10)</f>
        <v>3</v>
      </c>
      <c r="J11" s="55">
        <f t="shared" ref="J11" si="12">SUM(J8:J10)</f>
        <v>9</v>
      </c>
      <c r="K11" s="55">
        <f t="shared" si="0"/>
        <v>35</v>
      </c>
    </row>
    <row r="12" spans="1:11" x14ac:dyDescent="0.2">
      <c r="A12" s="14"/>
      <c r="B12" s="79" t="s">
        <v>266</v>
      </c>
      <c r="C12" s="56" t="s">
        <v>260</v>
      </c>
      <c r="D12" s="56">
        <v>16</v>
      </c>
      <c r="E12" s="56">
        <v>11</v>
      </c>
      <c r="F12" s="56">
        <v>20</v>
      </c>
      <c r="G12" s="56">
        <v>5</v>
      </c>
      <c r="H12" s="56">
        <v>7</v>
      </c>
      <c r="I12" s="56">
        <v>5</v>
      </c>
      <c r="J12" s="56">
        <v>18</v>
      </c>
      <c r="K12" s="55">
        <f t="shared" si="0"/>
        <v>82</v>
      </c>
    </row>
    <row r="13" spans="1:11" x14ac:dyDescent="0.2">
      <c r="A13" s="14"/>
      <c r="B13" s="80"/>
      <c r="C13" s="56" t="s">
        <v>264</v>
      </c>
      <c r="D13" s="56">
        <v>0</v>
      </c>
      <c r="E13" s="56">
        <v>0</v>
      </c>
      <c r="F13" s="56">
        <v>2</v>
      </c>
      <c r="G13" s="56">
        <v>0</v>
      </c>
      <c r="H13" s="56">
        <v>0</v>
      </c>
      <c r="I13" s="56">
        <v>0</v>
      </c>
      <c r="J13" s="56">
        <v>0</v>
      </c>
      <c r="K13" s="55">
        <f t="shared" si="0"/>
        <v>2</v>
      </c>
    </row>
    <row r="14" spans="1:11" x14ac:dyDescent="0.2">
      <c r="A14" s="14"/>
      <c r="B14" s="81"/>
      <c r="C14" s="56" t="s">
        <v>261</v>
      </c>
      <c r="D14" s="56">
        <v>2</v>
      </c>
      <c r="E14" s="56">
        <v>6</v>
      </c>
      <c r="F14" s="56">
        <v>14</v>
      </c>
      <c r="G14" s="56">
        <v>5</v>
      </c>
      <c r="H14" s="56">
        <v>2</v>
      </c>
      <c r="I14" s="56">
        <v>5</v>
      </c>
      <c r="J14" s="56">
        <v>0</v>
      </c>
      <c r="K14" s="55">
        <f t="shared" si="0"/>
        <v>34</v>
      </c>
    </row>
    <row r="15" spans="1:11" x14ac:dyDescent="0.2">
      <c r="A15" s="14"/>
      <c r="B15" s="73" t="s">
        <v>267</v>
      </c>
      <c r="C15" s="74"/>
      <c r="D15" s="55">
        <f>SUM(D12:D14)</f>
        <v>18</v>
      </c>
      <c r="E15" s="55">
        <f t="shared" ref="E15" si="13">SUM(E12:E14)</f>
        <v>17</v>
      </c>
      <c r="F15" s="55">
        <f t="shared" ref="F15" si="14">SUM(F12:F14)</f>
        <v>36</v>
      </c>
      <c r="G15" s="55">
        <f t="shared" ref="G15" si="15">SUM(G12:G14)</f>
        <v>10</v>
      </c>
      <c r="H15" s="55">
        <f t="shared" ref="H15" si="16">SUM(H12:H14)</f>
        <v>9</v>
      </c>
      <c r="I15" s="55">
        <f t="shared" ref="I15" si="17">SUM(I12:I14)</f>
        <v>10</v>
      </c>
      <c r="J15" s="55">
        <f t="shared" ref="J15" si="18">SUM(J12:J14)</f>
        <v>18</v>
      </c>
      <c r="K15" s="55">
        <f t="shared" si="0"/>
        <v>118</v>
      </c>
    </row>
    <row r="16" spans="1:11" x14ac:dyDescent="0.2">
      <c r="A16" s="14"/>
      <c r="B16" s="73" t="s">
        <v>258</v>
      </c>
      <c r="C16" s="74"/>
      <c r="D16" s="55">
        <f>D15+D11+D7</f>
        <v>24</v>
      </c>
      <c r="E16" s="55">
        <v>25</v>
      </c>
      <c r="F16" s="55">
        <v>52</v>
      </c>
      <c r="G16" s="55">
        <v>12</v>
      </c>
      <c r="H16" s="55">
        <v>9</v>
      </c>
      <c r="I16" s="55">
        <v>13</v>
      </c>
      <c r="J16" s="55">
        <v>30</v>
      </c>
      <c r="K16" s="55">
        <f t="shared" si="0"/>
        <v>165</v>
      </c>
    </row>
    <row r="17" spans="1:1" x14ac:dyDescent="0.2">
      <c r="A17" s="14"/>
    </row>
    <row r="18" spans="1:1" x14ac:dyDescent="0.2">
      <c r="A18" s="14"/>
    </row>
    <row r="19" spans="1:1" x14ac:dyDescent="0.2">
      <c r="A19" s="14"/>
    </row>
    <row r="20" spans="1:1" x14ac:dyDescent="0.2">
      <c r="A20" s="14"/>
    </row>
    <row r="21" spans="1:1" x14ac:dyDescent="0.2">
      <c r="A21" s="14"/>
    </row>
    <row r="22" spans="1:1" x14ac:dyDescent="0.2">
      <c r="A22" s="14"/>
    </row>
    <row r="23" spans="1:1" x14ac:dyDescent="0.2">
      <c r="A23" s="14"/>
    </row>
    <row r="24" spans="1:1" x14ac:dyDescent="0.2">
      <c r="A24" s="14"/>
    </row>
    <row r="25" spans="1:1" x14ac:dyDescent="0.2">
      <c r="A25" s="14"/>
    </row>
    <row r="26" spans="1:1" x14ac:dyDescent="0.2">
      <c r="A26" s="14"/>
    </row>
    <row r="27" spans="1:1" x14ac:dyDescent="0.2">
      <c r="A27" s="14"/>
    </row>
    <row r="28" spans="1:1" x14ac:dyDescent="0.2">
      <c r="A28" s="14"/>
    </row>
    <row r="29" spans="1:1" x14ac:dyDescent="0.2">
      <c r="A29" s="14"/>
    </row>
    <row r="30" spans="1:1" x14ac:dyDescent="0.2">
      <c r="A30" s="14"/>
    </row>
    <row r="31" spans="1:1" x14ac:dyDescent="0.2">
      <c r="A31" s="14"/>
    </row>
    <row r="32" spans="1:1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  <row r="39" spans="1:1" x14ac:dyDescent="0.2">
      <c r="A39" s="14"/>
    </row>
    <row r="40" spans="1:1" x14ac:dyDescent="0.2">
      <c r="A40" s="14"/>
    </row>
    <row r="41" spans="1:1" x14ac:dyDescent="0.2">
      <c r="A41" s="14"/>
    </row>
    <row r="42" spans="1:1" x14ac:dyDescent="0.2">
      <c r="A42" s="14"/>
    </row>
    <row r="43" spans="1:1" x14ac:dyDescent="0.2">
      <c r="A43" s="14"/>
    </row>
    <row r="44" spans="1:1" x14ac:dyDescent="0.2">
      <c r="A44" s="14"/>
    </row>
    <row r="45" spans="1:1" x14ac:dyDescent="0.2">
      <c r="A45" s="14"/>
    </row>
  </sheetData>
  <mergeCells count="7">
    <mergeCell ref="B12:B14"/>
    <mergeCell ref="B15:C15"/>
    <mergeCell ref="B16:C16"/>
    <mergeCell ref="B5:B6"/>
    <mergeCell ref="B7:C7"/>
    <mergeCell ref="B8:B10"/>
    <mergeCell ref="B11:C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E818A-323B-4873-B433-8EE4C95E7BD9}">
  <sheetPr>
    <pageSetUpPr fitToPage="1"/>
  </sheetPr>
  <dimension ref="A1:J32"/>
  <sheetViews>
    <sheetView showGridLines="0" workbookViewId="0">
      <selection activeCell="O19" sqref="O19"/>
    </sheetView>
  </sheetViews>
  <sheetFormatPr baseColWidth="10" defaultColWidth="11.42578125" defaultRowHeight="14.25" x14ac:dyDescent="0.2"/>
  <cols>
    <col min="1" max="1" width="2.28515625" style="53" customWidth="1"/>
    <col min="2" max="2" width="45.28515625" style="53" bestFit="1" customWidth="1"/>
    <col min="3" max="3" width="11.42578125" style="53" bestFit="1" customWidth="1"/>
    <col min="4" max="4" width="7" style="53" bestFit="1" customWidth="1"/>
    <col min="5" max="5" width="14" style="53" bestFit="1" customWidth="1"/>
    <col min="6" max="6" width="11.7109375" style="53" bestFit="1" customWidth="1"/>
    <col min="7" max="7" width="8.140625" style="53" bestFit="1" customWidth="1"/>
    <col min="8" max="8" width="9.28515625" style="53" bestFit="1" customWidth="1"/>
    <col min="9" max="9" width="3.85546875" style="53" bestFit="1" customWidth="1"/>
    <col min="10" max="10" width="5.42578125" style="53" bestFit="1" customWidth="1"/>
    <col min="11" max="11" width="7.7109375" style="53" bestFit="1" customWidth="1"/>
    <col min="12" max="12" width="14" style="53" bestFit="1" customWidth="1"/>
    <col min="13" max="13" width="11.7109375" style="53" bestFit="1" customWidth="1"/>
    <col min="14" max="14" width="8.140625" style="53" bestFit="1" customWidth="1"/>
    <col min="15" max="15" width="9.28515625" style="53" bestFit="1" customWidth="1"/>
    <col min="16" max="16" width="3.85546875" style="53" bestFit="1" customWidth="1"/>
    <col min="17" max="17" width="12.42578125" style="53" bestFit="1" customWidth="1"/>
    <col min="18" max="16384" width="11.42578125" style="53"/>
  </cols>
  <sheetData>
    <row r="1" spans="1:10" x14ac:dyDescent="0.2">
      <c r="A1" s="14"/>
      <c r="B1" s="14"/>
      <c r="C1" s="14"/>
      <c r="D1" s="14"/>
      <c r="E1" s="14"/>
    </row>
    <row r="2" spans="1:10" x14ac:dyDescent="0.2">
      <c r="A2" s="14"/>
      <c r="B2" s="33" t="s">
        <v>326</v>
      </c>
      <c r="C2" s="14"/>
      <c r="D2" s="14"/>
      <c r="E2" s="14"/>
    </row>
    <row r="3" spans="1:10" x14ac:dyDescent="0.2">
      <c r="A3" s="14"/>
      <c r="B3" s="14"/>
      <c r="C3" s="14"/>
      <c r="D3" s="14"/>
      <c r="E3" s="14"/>
    </row>
    <row r="4" spans="1:10" x14ac:dyDescent="0.2">
      <c r="A4" s="14"/>
      <c r="B4" s="32" t="s">
        <v>268</v>
      </c>
      <c r="C4" s="32" t="s">
        <v>233</v>
      </c>
      <c r="D4" s="32" t="s">
        <v>234</v>
      </c>
      <c r="E4" s="32" t="s">
        <v>235</v>
      </c>
      <c r="F4" s="32" t="s">
        <v>238</v>
      </c>
      <c r="G4" s="32" t="s">
        <v>236</v>
      </c>
      <c r="H4" s="32" t="s">
        <v>237</v>
      </c>
      <c r="I4" s="32" t="s">
        <v>239</v>
      </c>
      <c r="J4" s="32" t="s">
        <v>94</v>
      </c>
    </row>
    <row r="5" spans="1:10" x14ac:dyDescent="0.2">
      <c r="A5" s="14"/>
      <c r="B5" s="15" t="s">
        <v>269</v>
      </c>
      <c r="C5" s="15">
        <v>6</v>
      </c>
      <c r="D5" s="15">
        <v>8</v>
      </c>
      <c r="E5" s="15">
        <v>22</v>
      </c>
      <c r="F5" s="15">
        <v>3</v>
      </c>
      <c r="G5" s="15">
        <v>2</v>
      </c>
      <c r="H5" s="15">
        <v>5</v>
      </c>
      <c r="I5" s="15">
        <v>4</v>
      </c>
      <c r="J5" s="32">
        <v>50</v>
      </c>
    </row>
    <row r="6" spans="1:10" x14ac:dyDescent="0.2">
      <c r="A6" s="14"/>
      <c r="B6" s="15" t="s">
        <v>270</v>
      </c>
      <c r="C6" s="15">
        <v>9</v>
      </c>
      <c r="D6" s="15">
        <v>4</v>
      </c>
      <c r="E6" s="15">
        <v>11</v>
      </c>
      <c r="F6" s="15">
        <v>1</v>
      </c>
      <c r="G6" s="15">
        <v>1</v>
      </c>
      <c r="H6" s="15">
        <v>6</v>
      </c>
      <c r="I6" s="15">
        <v>4</v>
      </c>
      <c r="J6" s="32">
        <v>36</v>
      </c>
    </row>
    <row r="7" spans="1:10" x14ac:dyDescent="0.2">
      <c r="A7" s="14"/>
      <c r="B7" s="15" t="s">
        <v>271</v>
      </c>
      <c r="C7" s="15">
        <v>6</v>
      </c>
      <c r="D7" s="15">
        <v>9</v>
      </c>
      <c r="E7" s="15">
        <v>14</v>
      </c>
      <c r="F7" s="15">
        <v>1</v>
      </c>
      <c r="G7" s="15">
        <v>2</v>
      </c>
      <c r="H7" s="15">
        <v>1</v>
      </c>
      <c r="I7" s="15">
        <v>3</v>
      </c>
      <c r="J7" s="32">
        <v>36</v>
      </c>
    </row>
    <row r="8" spans="1:10" x14ac:dyDescent="0.2">
      <c r="A8" s="14"/>
      <c r="B8" s="15" t="s">
        <v>272</v>
      </c>
      <c r="C8" s="15">
        <v>1</v>
      </c>
      <c r="D8" s="15">
        <v>4</v>
      </c>
      <c r="E8" s="15">
        <v>6</v>
      </c>
      <c r="F8" s="15">
        <v>5</v>
      </c>
      <c r="G8" s="15">
        <v>3</v>
      </c>
      <c r="H8" s="15">
        <v>2</v>
      </c>
      <c r="I8" s="15">
        <v>6</v>
      </c>
      <c r="J8" s="32">
        <v>27</v>
      </c>
    </row>
    <row r="9" spans="1:10" x14ac:dyDescent="0.2">
      <c r="A9" s="14"/>
      <c r="B9" s="15" t="s">
        <v>273</v>
      </c>
      <c r="C9" s="15">
        <v>3</v>
      </c>
      <c r="D9" s="15">
        <v>2</v>
      </c>
      <c r="E9" s="15">
        <v>7</v>
      </c>
      <c r="F9" s="15">
        <v>4</v>
      </c>
      <c r="G9" s="15">
        <v>2</v>
      </c>
      <c r="H9" s="15">
        <v>0</v>
      </c>
      <c r="I9" s="15">
        <v>4</v>
      </c>
      <c r="J9" s="32">
        <v>22</v>
      </c>
    </row>
    <row r="10" spans="1:10" x14ac:dyDescent="0.2">
      <c r="A10" s="14"/>
      <c r="B10" s="15" t="s">
        <v>274</v>
      </c>
      <c r="C10" s="15">
        <v>2</v>
      </c>
      <c r="D10" s="15">
        <v>5</v>
      </c>
      <c r="E10" s="15">
        <v>5</v>
      </c>
      <c r="F10" s="15">
        <v>0</v>
      </c>
      <c r="G10" s="15">
        <v>0</v>
      </c>
      <c r="H10" s="15">
        <v>1</v>
      </c>
      <c r="I10" s="15">
        <v>3</v>
      </c>
      <c r="J10" s="32">
        <v>16</v>
      </c>
    </row>
    <row r="11" spans="1:10" x14ac:dyDescent="0.2">
      <c r="A11" s="14"/>
      <c r="B11" s="15" t="s">
        <v>275</v>
      </c>
      <c r="C11" s="15">
        <v>0</v>
      </c>
      <c r="D11" s="15">
        <v>0</v>
      </c>
      <c r="E11" s="15">
        <v>3</v>
      </c>
      <c r="F11" s="15">
        <v>0</v>
      </c>
      <c r="G11" s="15">
        <v>1</v>
      </c>
      <c r="H11" s="15">
        <v>2</v>
      </c>
      <c r="I11" s="15">
        <v>7</v>
      </c>
      <c r="J11" s="32">
        <v>13</v>
      </c>
    </row>
    <row r="12" spans="1:10" x14ac:dyDescent="0.2">
      <c r="A12" s="14"/>
      <c r="B12" s="15" t="s">
        <v>276</v>
      </c>
      <c r="C12" s="15">
        <v>1</v>
      </c>
      <c r="D12" s="15">
        <v>1</v>
      </c>
      <c r="E12" s="15">
        <v>5</v>
      </c>
      <c r="F12" s="15">
        <v>1</v>
      </c>
      <c r="G12" s="15">
        <v>2</v>
      </c>
      <c r="H12" s="15">
        <v>0</v>
      </c>
      <c r="I12" s="15">
        <v>2</v>
      </c>
      <c r="J12" s="32">
        <v>12</v>
      </c>
    </row>
    <row r="13" spans="1:10" x14ac:dyDescent="0.2">
      <c r="A13" s="14"/>
      <c r="B13" s="15" t="s">
        <v>203</v>
      </c>
      <c r="C13" s="15">
        <v>3</v>
      </c>
      <c r="D13" s="15">
        <v>0</v>
      </c>
      <c r="E13" s="15">
        <v>2</v>
      </c>
      <c r="F13" s="15">
        <v>1</v>
      </c>
      <c r="G13" s="15">
        <v>2</v>
      </c>
      <c r="H13" s="15">
        <v>2</v>
      </c>
      <c r="I13" s="15">
        <v>2</v>
      </c>
      <c r="J13" s="32">
        <v>12</v>
      </c>
    </row>
    <row r="14" spans="1:10" x14ac:dyDescent="0.2">
      <c r="A14" s="14"/>
      <c r="B14" s="15" t="s">
        <v>277</v>
      </c>
      <c r="C14" s="15">
        <v>2</v>
      </c>
      <c r="D14" s="15">
        <v>1</v>
      </c>
      <c r="E14" s="15">
        <v>3</v>
      </c>
      <c r="F14" s="15">
        <v>1</v>
      </c>
      <c r="G14" s="15">
        <v>0</v>
      </c>
      <c r="H14" s="15">
        <v>0</v>
      </c>
      <c r="I14" s="15">
        <v>4</v>
      </c>
      <c r="J14" s="32">
        <v>11</v>
      </c>
    </row>
    <row r="15" spans="1:10" x14ac:dyDescent="0.2">
      <c r="A15" s="14"/>
      <c r="B15" s="15" t="s">
        <v>278</v>
      </c>
      <c r="C15" s="15">
        <v>0</v>
      </c>
      <c r="D15" s="15">
        <v>2</v>
      </c>
      <c r="E15" s="15">
        <v>5</v>
      </c>
      <c r="F15" s="15">
        <v>1</v>
      </c>
      <c r="G15" s="15">
        <v>0</v>
      </c>
      <c r="H15" s="15">
        <v>1</v>
      </c>
      <c r="I15" s="15">
        <v>2</v>
      </c>
      <c r="J15" s="32">
        <v>11</v>
      </c>
    </row>
    <row r="16" spans="1:10" x14ac:dyDescent="0.2">
      <c r="A16" s="14"/>
      <c r="B16" s="15" t="s">
        <v>279</v>
      </c>
      <c r="C16" s="15">
        <v>2</v>
      </c>
      <c r="D16" s="15">
        <v>3</v>
      </c>
      <c r="E16" s="15">
        <v>3</v>
      </c>
      <c r="F16" s="15">
        <v>0</v>
      </c>
      <c r="G16" s="15">
        <v>0</v>
      </c>
      <c r="H16" s="15">
        <v>0</v>
      </c>
      <c r="I16" s="15">
        <v>2</v>
      </c>
      <c r="J16" s="32">
        <v>10</v>
      </c>
    </row>
    <row r="17" spans="1:10" x14ac:dyDescent="0.2">
      <c r="A17" s="14"/>
      <c r="B17" s="15" t="s">
        <v>280</v>
      </c>
      <c r="C17" s="15">
        <v>4</v>
      </c>
      <c r="D17" s="15">
        <v>1</v>
      </c>
      <c r="E17" s="15">
        <v>3</v>
      </c>
      <c r="F17" s="15">
        <v>0</v>
      </c>
      <c r="G17" s="15">
        <v>0</v>
      </c>
      <c r="H17" s="15">
        <v>1</v>
      </c>
      <c r="I17" s="15">
        <v>1</v>
      </c>
      <c r="J17" s="32">
        <v>10</v>
      </c>
    </row>
    <row r="18" spans="1:10" x14ac:dyDescent="0.2">
      <c r="A18" s="14"/>
      <c r="B18" s="15" t="s">
        <v>281</v>
      </c>
      <c r="C18" s="15">
        <v>3</v>
      </c>
      <c r="D18" s="15">
        <v>2</v>
      </c>
      <c r="E18" s="15">
        <v>2</v>
      </c>
      <c r="F18" s="15">
        <v>0</v>
      </c>
      <c r="G18" s="15">
        <v>0</v>
      </c>
      <c r="H18" s="15">
        <v>0</v>
      </c>
      <c r="I18" s="15">
        <v>2</v>
      </c>
      <c r="J18" s="32">
        <v>9</v>
      </c>
    </row>
    <row r="19" spans="1:10" x14ac:dyDescent="0.2">
      <c r="A19" s="14"/>
      <c r="B19" s="15" t="s">
        <v>282</v>
      </c>
      <c r="C19" s="15">
        <v>1</v>
      </c>
      <c r="D19" s="15">
        <v>3</v>
      </c>
      <c r="E19" s="15">
        <v>2</v>
      </c>
      <c r="F19" s="15">
        <v>0</v>
      </c>
      <c r="G19" s="15">
        <v>0</v>
      </c>
      <c r="H19" s="15">
        <v>0</v>
      </c>
      <c r="I19" s="15">
        <v>0</v>
      </c>
      <c r="J19" s="32">
        <v>6</v>
      </c>
    </row>
    <row r="20" spans="1:10" x14ac:dyDescent="0.2">
      <c r="A20" s="14"/>
      <c r="B20" s="15" t="s">
        <v>283</v>
      </c>
      <c r="C20" s="15">
        <v>1</v>
      </c>
      <c r="D20" s="15">
        <v>1</v>
      </c>
      <c r="E20" s="15">
        <v>2</v>
      </c>
      <c r="F20" s="15">
        <v>0</v>
      </c>
      <c r="G20" s="15">
        <v>1</v>
      </c>
      <c r="H20" s="15">
        <v>1</v>
      </c>
      <c r="I20" s="15">
        <v>0</v>
      </c>
      <c r="J20" s="32">
        <v>6</v>
      </c>
    </row>
    <row r="21" spans="1:10" x14ac:dyDescent="0.2">
      <c r="A21" s="14"/>
      <c r="B21" s="15" t="s">
        <v>284</v>
      </c>
      <c r="C21" s="15">
        <v>0</v>
      </c>
      <c r="D21" s="15">
        <v>0</v>
      </c>
      <c r="E21" s="15">
        <v>3</v>
      </c>
      <c r="F21" s="15">
        <v>1</v>
      </c>
      <c r="G21" s="15">
        <v>0</v>
      </c>
      <c r="H21" s="15">
        <v>0</v>
      </c>
      <c r="I21" s="15">
        <v>0</v>
      </c>
      <c r="J21" s="32">
        <v>4</v>
      </c>
    </row>
    <row r="22" spans="1:10" x14ac:dyDescent="0.2">
      <c r="A22" s="14"/>
      <c r="B22" s="15" t="s">
        <v>285</v>
      </c>
      <c r="C22" s="15">
        <v>0</v>
      </c>
      <c r="D22" s="15">
        <v>1</v>
      </c>
      <c r="E22" s="15">
        <v>1</v>
      </c>
      <c r="F22" s="15">
        <v>0</v>
      </c>
      <c r="G22" s="15">
        <v>0</v>
      </c>
      <c r="H22" s="15">
        <v>1</v>
      </c>
      <c r="I22" s="15">
        <v>0</v>
      </c>
      <c r="J22" s="32">
        <v>3</v>
      </c>
    </row>
    <row r="23" spans="1:10" x14ac:dyDescent="0.2">
      <c r="A23" s="14"/>
      <c r="B23" s="15" t="s">
        <v>286</v>
      </c>
      <c r="C23" s="15">
        <v>1</v>
      </c>
      <c r="D23" s="15">
        <v>0</v>
      </c>
      <c r="E23" s="15">
        <v>0</v>
      </c>
      <c r="F23" s="15">
        <v>0</v>
      </c>
      <c r="G23" s="15">
        <v>0</v>
      </c>
      <c r="H23" s="15">
        <v>1</v>
      </c>
      <c r="I23" s="15">
        <v>0</v>
      </c>
      <c r="J23" s="32">
        <v>2</v>
      </c>
    </row>
    <row r="24" spans="1:10" x14ac:dyDescent="0.2">
      <c r="A24" s="14"/>
      <c r="B24" s="15" t="s">
        <v>287</v>
      </c>
      <c r="C24" s="15">
        <v>0</v>
      </c>
      <c r="D24" s="15">
        <v>0</v>
      </c>
      <c r="E24" s="15">
        <v>2</v>
      </c>
      <c r="F24" s="15">
        <v>0</v>
      </c>
      <c r="G24" s="15">
        <v>0</v>
      </c>
      <c r="H24" s="15">
        <v>0</v>
      </c>
      <c r="I24" s="15">
        <v>0</v>
      </c>
      <c r="J24" s="32">
        <v>2</v>
      </c>
    </row>
    <row r="25" spans="1:10" x14ac:dyDescent="0.2">
      <c r="A25" s="14"/>
      <c r="B25" s="15" t="s">
        <v>288</v>
      </c>
      <c r="C25" s="15">
        <v>0</v>
      </c>
      <c r="D25" s="15">
        <v>1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32">
        <v>1</v>
      </c>
    </row>
    <row r="26" spans="1:10" x14ac:dyDescent="0.2">
      <c r="A26" s="14"/>
      <c r="B26" s="15" t="s">
        <v>206</v>
      </c>
      <c r="C26" s="15">
        <v>0</v>
      </c>
      <c r="D26" s="15">
        <v>0</v>
      </c>
      <c r="E26" s="15">
        <v>1</v>
      </c>
      <c r="F26" s="15">
        <v>0</v>
      </c>
      <c r="G26" s="15">
        <v>0</v>
      </c>
      <c r="H26" s="15">
        <v>0</v>
      </c>
      <c r="I26" s="15">
        <v>0</v>
      </c>
      <c r="J26" s="32">
        <v>1</v>
      </c>
    </row>
    <row r="27" spans="1:10" x14ac:dyDescent="0.2">
      <c r="A27" s="14"/>
      <c r="B27" s="32" t="s">
        <v>289</v>
      </c>
      <c r="C27" s="32">
        <v>45</v>
      </c>
      <c r="D27" s="32">
        <v>48</v>
      </c>
      <c r="E27" s="32">
        <v>102</v>
      </c>
      <c r="F27" s="32">
        <v>19</v>
      </c>
      <c r="G27" s="32">
        <v>16</v>
      </c>
      <c r="H27" s="32">
        <v>24</v>
      </c>
      <c r="I27" s="32">
        <v>46</v>
      </c>
      <c r="J27" s="32">
        <v>300</v>
      </c>
    </row>
    <row r="28" spans="1:10" x14ac:dyDescent="0.2">
      <c r="A28" s="14"/>
    </row>
    <row r="29" spans="1:10" x14ac:dyDescent="0.2">
      <c r="A29" s="14"/>
    </row>
    <row r="30" spans="1:10" x14ac:dyDescent="0.2">
      <c r="A30" s="14"/>
    </row>
    <row r="31" spans="1:10" x14ac:dyDescent="0.2">
      <c r="A31" s="14"/>
    </row>
    <row r="32" spans="1:10" x14ac:dyDescent="0.2">
      <c r="A32" s="14"/>
    </row>
  </sheetData>
  <pageMargins left="0.25" right="0.25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015B5-D4EA-4F11-9FE1-5403494F47CF}">
  <sheetPr>
    <tabColor theme="0"/>
    <pageSetUpPr fitToPage="1"/>
  </sheetPr>
  <dimension ref="A1"/>
  <sheetViews>
    <sheetView showGridLines="0" topLeftCell="A7" workbookViewId="0">
      <selection activeCell="J31" sqref="J31"/>
    </sheetView>
  </sheetViews>
  <sheetFormatPr baseColWidth="10" defaultColWidth="11.42578125" defaultRowHeight="15" x14ac:dyDescent="0.25"/>
  <sheetData/>
  <pageMargins left="0.25" right="0.25" top="0.75" bottom="0.75" header="0.3" footer="0.3"/>
  <pageSetup paperSize="9" scale="7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462AD-26BD-40D5-BB13-08BECC2D0237}">
  <sheetPr>
    <pageSetUpPr fitToPage="1"/>
  </sheetPr>
  <dimension ref="D36"/>
  <sheetViews>
    <sheetView showGridLines="0" workbookViewId="0">
      <selection activeCell="I40" sqref="I40"/>
    </sheetView>
  </sheetViews>
  <sheetFormatPr baseColWidth="10" defaultRowHeight="15" x14ac:dyDescent="0.25"/>
  <sheetData>
    <row r="36" spans="4:4" x14ac:dyDescent="0.25">
      <c r="D36" s="65"/>
    </row>
  </sheetData>
  <pageMargins left="0.25" right="0.25" top="0.75" bottom="0.75" header="0.3" footer="0.3"/>
  <pageSetup paperSize="9" scale="7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F4B0E-29AA-4B0C-97C0-25E740B202CB}">
  <sheetPr>
    <pageSetUpPr fitToPage="1"/>
  </sheetPr>
  <dimension ref="A1:F57"/>
  <sheetViews>
    <sheetView showGridLines="0" workbookViewId="0">
      <selection activeCell="B4" sqref="B4:C56"/>
    </sheetView>
  </sheetViews>
  <sheetFormatPr baseColWidth="10" defaultColWidth="11.42578125" defaultRowHeight="15" x14ac:dyDescent="0.25"/>
  <cols>
    <col min="1" max="1" width="2.28515625" customWidth="1"/>
    <col min="2" max="2" width="85.42578125" bestFit="1" customWidth="1"/>
    <col min="3" max="3" width="13.7109375" bestFit="1" customWidth="1"/>
    <col min="6" max="6" width="68.85546875" bestFit="1" customWidth="1"/>
  </cols>
  <sheetData>
    <row r="1" spans="1:6" x14ac:dyDescent="0.25">
      <c r="A1" s="14"/>
      <c r="B1" s="14"/>
      <c r="C1" s="14"/>
    </row>
    <row r="2" spans="1:6" x14ac:dyDescent="0.25">
      <c r="A2" s="14"/>
      <c r="B2" s="40" t="s">
        <v>325</v>
      </c>
      <c r="C2" s="14"/>
    </row>
    <row r="3" spans="1:6" x14ac:dyDescent="0.25">
      <c r="A3" s="14"/>
      <c r="B3" s="14"/>
      <c r="C3" s="14"/>
    </row>
    <row r="4" spans="1:6" ht="36" x14ac:dyDescent="0.25">
      <c r="A4" s="3"/>
      <c r="B4" s="4" t="s">
        <v>143</v>
      </c>
      <c r="C4" s="4" t="s">
        <v>95</v>
      </c>
    </row>
    <row r="5" spans="1:6" x14ac:dyDescent="0.25">
      <c r="A5" s="3"/>
      <c r="B5" s="9" t="s">
        <v>96</v>
      </c>
      <c r="C5" s="16">
        <v>65950200</v>
      </c>
      <c r="F5" s="31"/>
    </row>
    <row r="6" spans="1:6" x14ac:dyDescent="0.25">
      <c r="A6" s="14"/>
      <c r="B6" s="9" t="s">
        <v>35</v>
      </c>
      <c r="C6" s="16">
        <v>484000</v>
      </c>
    </row>
    <row r="7" spans="1:6" x14ac:dyDescent="0.25">
      <c r="A7" s="14"/>
      <c r="B7" s="15" t="s">
        <v>37</v>
      </c>
      <c r="C7" s="16">
        <v>166000</v>
      </c>
    </row>
    <row r="8" spans="1:6" x14ac:dyDescent="0.25">
      <c r="A8" s="14"/>
      <c r="B8" s="15" t="s">
        <v>39</v>
      </c>
      <c r="C8" s="16">
        <v>6050300</v>
      </c>
    </row>
    <row r="9" spans="1:6" x14ac:dyDescent="0.25">
      <c r="A9" s="14"/>
      <c r="B9" s="15" t="s">
        <v>41</v>
      </c>
      <c r="C9" s="16">
        <v>309000</v>
      </c>
    </row>
    <row r="10" spans="1:6" x14ac:dyDescent="0.25">
      <c r="A10" s="14"/>
      <c r="B10" s="9" t="s">
        <v>43</v>
      </c>
      <c r="C10" s="16">
        <v>42289000</v>
      </c>
    </row>
    <row r="11" spans="1:6" x14ac:dyDescent="0.25">
      <c r="A11" s="14"/>
      <c r="B11" s="15" t="s">
        <v>98</v>
      </c>
      <c r="C11" s="16">
        <v>13335000</v>
      </c>
    </row>
    <row r="12" spans="1:6" x14ac:dyDescent="0.25">
      <c r="A12" s="14"/>
      <c r="B12" s="15" t="s">
        <v>45</v>
      </c>
      <c r="C12" s="16">
        <v>2162000</v>
      </c>
    </row>
    <row r="13" spans="1:6" x14ac:dyDescent="0.25">
      <c r="A13" s="14"/>
      <c r="B13" s="15" t="s">
        <v>99</v>
      </c>
      <c r="C13" s="16">
        <v>1721300</v>
      </c>
    </row>
    <row r="14" spans="1:6" x14ac:dyDescent="0.25">
      <c r="A14" s="14"/>
      <c r="B14" s="15" t="s">
        <v>46</v>
      </c>
      <c r="C14" s="16">
        <v>5931000</v>
      </c>
    </row>
    <row r="15" spans="1:6" x14ac:dyDescent="0.25">
      <c r="A15" s="14"/>
      <c r="B15" s="9" t="s">
        <v>147</v>
      </c>
      <c r="C15" s="16">
        <v>4622000</v>
      </c>
    </row>
    <row r="16" spans="1:6" x14ac:dyDescent="0.25">
      <c r="A16" s="14"/>
      <c r="B16" s="9" t="s">
        <v>48</v>
      </c>
      <c r="C16" s="16">
        <v>25600</v>
      </c>
    </row>
    <row r="17" spans="1:3" x14ac:dyDescent="0.25">
      <c r="A17" s="14"/>
      <c r="B17" s="15" t="s">
        <v>100</v>
      </c>
      <c r="C17" s="16">
        <v>3167000</v>
      </c>
    </row>
    <row r="18" spans="1:3" x14ac:dyDescent="0.25">
      <c r="A18" s="14"/>
      <c r="B18" s="15" t="s">
        <v>139</v>
      </c>
      <c r="C18" s="16">
        <v>2958000</v>
      </c>
    </row>
    <row r="19" spans="1:3" x14ac:dyDescent="0.25">
      <c r="A19" s="14"/>
      <c r="B19" s="15" t="s">
        <v>140</v>
      </c>
      <c r="C19" s="16">
        <v>4499000</v>
      </c>
    </row>
    <row r="20" spans="1:3" x14ac:dyDescent="0.25">
      <c r="A20" s="14"/>
      <c r="B20" s="15" t="s">
        <v>50</v>
      </c>
      <c r="C20" s="16">
        <v>3082000</v>
      </c>
    </row>
    <row r="21" spans="1:3" x14ac:dyDescent="0.25">
      <c r="A21" s="14"/>
      <c r="B21" s="15" t="s">
        <v>52</v>
      </c>
      <c r="C21" s="16">
        <v>2756000</v>
      </c>
    </row>
    <row r="22" spans="1:3" x14ac:dyDescent="0.25">
      <c r="A22" s="14"/>
      <c r="B22" s="15" t="s">
        <v>141</v>
      </c>
      <c r="C22" s="16">
        <v>47320000</v>
      </c>
    </row>
    <row r="23" spans="1:3" x14ac:dyDescent="0.25">
      <c r="A23" s="14"/>
      <c r="B23" s="15" t="s">
        <v>54</v>
      </c>
      <c r="C23" s="16">
        <v>1323000</v>
      </c>
    </row>
    <row r="24" spans="1:3" x14ac:dyDescent="0.25">
      <c r="A24" s="14"/>
      <c r="B24" s="15" t="s">
        <v>149</v>
      </c>
      <c r="C24" s="16">
        <v>458000</v>
      </c>
    </row>
    <row r="25" spans="1:3" x14ac:dyDescent="0.25">
      <c r="A25" s="14"/>
      <c r="B25" s="15" t="s">
        <v>174</v>
      </c>
      <c r="C25" s="16">
        <v>1600000</v>
      </c>
    </row>
    <row r="26" spans="1:3" x14ac:dyDescent="0.25">
      <c r="A26" s="14"/>
      <c r="B26" s="9" t="s">
        <v>105</v>
      </c>
      <c r="C26" s="16">
        <v>1730600</v>
      </c>
    </row>
    <row r="27" spans="1:3" x14ac:dyDescent="0.25">
      <c r="A27" s="14"/>
      <c r="B27" s="15" t="s">
        <v>56</v>
      </c>
      <c r="C27" s="16">
        <v>3642000</v>
      </c>
    </row>
    <row r="28" spans="1:3" x14ac:dyDescent="0.25">
      <c r="A28" s="14"/>
      <c r="B28" s="15" t="s">
        <v>59</v>
      </c>
      <c r="C28" s="16">
        <v>18895000</v>
      </c>
    </row>
    <row r="29" spans="1:3" x14ac:dyDescent="0.25">
      <c r="A29" s="14"/>
      <c r="B29" s="15" t="s">
        <v>106</v>
      </c>
      <c r="C29" s="16">
        <v>6670000</v>
      </c>
    </row>
    <row r="30" spans="1:3" x14ac:dyDescent="0.25">
      <c r="A30" s="14"/>
      <c r="B30" s="15" t="s">
        <v>107</v>
      </c>
      <c r="C30" s="16">
        <v>229700</v>
      </c>
    </row>
    <row r="31" spans="1:3" x14ac:dyDescent="0.25">
      <c r="A31" s="14"/>
      <c r="B31" s="15" t="s">
        <v>63</v>
      </c>
      <c r="C31" s="16">
        <v>6145700</v>
      </c>
    </row>
    <row r="32" spans="1:3" x14ac:dyDescent="0.25">
      <c r="A32" s="14"/>
      <c r="B32" s="9" t="s">
        <v>108</v>
      </c>
      <c r="C32" s="16">
        <v>16017000</v>
      </c>
    </row>
    <row r="33" spans="1:3" x14ac:dyDescent="0.25">
      <c r="A33" s="14"/>
      <c r="B33" s="15" t="s">
        <v>109</v>
      </c>
      <c r="C33" s="16">
        <v>2749000</v>
      </c>
    </row>
    <row r="34" spans="1:3" x14ac:dyDescent="0.25">
      <c r="A34" s="14"/>
      <c r="B34" s="15" t="s">
        <v>110</v>
      </c>
      <c r="C34" s="16">
        <v>20107000</v>
      </c>
    </row>
    <row r="35" spans="1:3" x14ac:dyDescent="0.25">
      <c r="A35" s="14"/>
      <c r="B35" s="15" t="s">
        <v>65</v>
      </c>
      <c r="C35" s="16">
        <v>6787000</v>
      </c>
    </row>
    <row r="36" spans="1:3" x14ac:dyDescent="0.25">
      <c r="A36" s="14"/>
      <c r="B36" s="15" t="s">
        <v>68</v>
      </c>
      <c r="C36" s="16">
        <v>10735000</v>
      </c>
    </row>
    <row r="37" spans="1:3" x14ac:dyDescent="0.25">
      <c r="A37" s="14"/>
      <c r="B37" s="15" t="s">
        <v>70</v>
      </c>
      <c r="C37" s="16">
        <v>13871000</v>
      </c>
    </row>
    <row r="38" spans="1:3" x14ac:dyDescent="0.25">
      <c r="A38" s="14"/>
      <c r="B38" s="15" t="s">
        <v>111</v>
      </c>
      <c r="C38" s="16">
        <v>3993000</v>
      </c>
    </row>
    <row r="39" spans="1:3" x14ac:dyDescent="0.25">
      <c r="A39" s="14"/>
      <c r="B39" s="15" t="s">
        <v>112</v>
      </c>
      <c r="C39" s="16">
        <v>257600</v>
      </c>
    </row>
    <row r="40" spans="1:3" x14ac:dyDescent="0.25">
      <c r="A40" s="14"/>
      <c r="B40" s="15" t="s">
        <v>113</v>
      </c>
      <c r="C40" s="16">
        <v>1292000</v>
      </c>
    </row>
    <row r="41" spans="1:3" x14ac:dyDescent="0.25">
      <c r="A41" s="14"/>
      <c r="B41" s="15" t="s">
        <v>71</v>
      </c>
      <c r="C41" s="16">
        <v>26557000</v>
      </c>
    </row>
    <row r="42" spans="1:3" x14ac:dyDescent="0.25">
      <c r="A42" s="14"/>
      <c r="B42" s="15" t="s">
        <v>114</v>
      </c>
      <c r="C42" s="16">
        <v>2533000</v>
      </c>
    </row>
    <row r="43" spans="1:3" x14ac:dyDescent="0.25">
      <c r="A43" s="14"/>
      <c r="B43" s="15" t="s">
        <v>74</v>
      </c>
      <c r="C43" s="16">
        <v>12656400</v>
      </c>
    </row>
    <row r="44" spans="1:3" x14ac:dyDescent="0.25">
      <c r="A44" s="14"/>
      <c r="B44" s="15" t="s">
        <v>115</v>
      </c>
      <c r="C44" s="16">
        <v>1166000</v>
      </c>
    </row>
    <row r="45" spans="1:3" x14ac:dyDescent="0.25">
      <c r="A45" s="14"/>
      <c r="B45" s="15" t="s">
        <v>76</v>
      </c>
      <c r="C45" s="16">
        <v>10105000</v>
      </c>
    </row>
    <row r="46" spans="1:3" x14ac:dyDescent="0.25">
      <c r="A46" s="14"/>
      <c r="B46" s="15" t="s">
        <v>116</v>
      </c>
      <c r="C46" s="16">
        <v>19330500</v>
      </c>
    </row>
    <row r="47" spans="1:3" x14ac:dyDescent="0.25">
      <c r="A47" s="14"/>
      <c r="B47" s="15" t="s">
        <v>117</v>
      </c>
      <c r="C47" s="16">
        <v>11318000</v>
      </c>
    </row>
    <row r="48" spans="1:3" x14ac:dyDescent="0.25">
      <c r="A48" s="14"/>
      <c r="B48" s="15" t="s">
        <v>79</v>
      </c>
      <c r="C48" s="16">
        <v>1728000</v>
      </c>
    </row>
    <row r="49" spans="1:3" x14ac:dyDescent="0.25">
      <c r="A49" s="14"/>
      <c r="B49" s="15" t="s">
        <v>81</v>
      </c>
      <c r="C49" s="16">
        <v>103000</v>
      </c>
    </row>
    <row r="50" spans="1:3" x14ac:dyDescent="0.25">
      <c r="A50" s="14"/>
      <c r="B50" s="15" t="s">
        <v>82</v>
      </c>
      <c r="C50" s="16">
        <v>17953000</v>
      </c>
    </row>
    <row r="51" spans="1:3" x14ac:dyDescent="0.25">
      <c r="A51" s="14"/>
      <c r="B51" s="15" t="s">
        <v>157</v>
      </c>
      <c r="C51" s="16">
        <v>65100</v>
      </c>
    </row>
    <row r="52" spans="1:3" x14ac:dyDescent="0.25">
      <c r="A52" s="14"/>
      <c r="B52" s="15" t="s">
        <v>158</v>
      </c>
      <c r="C52" s="16">
        <v>8968000</v>
      </c>
    </row>
    <row r="53" spans="1:3" x14ac:dyDescent="0.25">
      <c r="A53" s="14"/>
      <c r="B53" s="17" t="s">
        <v>118</v>
      </c>
      <c r="C53" s="18">
        <f>SUM(C5:C52)</f>
        <v>435813000</v>
      </c>
    </row>
    <row r="54" spans="1:3" x14ac:dyDescent="0.25">
      <c r="A54" s="14"/>
      <c r="B54" s="9" t="s">
        <v>162</v>
      </c>
      <c r="C54" s="16">
        <v>270000</v>
      </c>
    </row>
    <row r="55" spans="1:3" x14ac:dyDescent="0.25">
      <c r="A55" s="14"/>
      <c r="B55" s="17" t="s">
        <v>164</v>
      </c>
      <c r="C55" s="18">
        <f>SUM(C54:C54)</f>
        <v>270000</v>
      </c>
    </row>
    <row r="56" spans="1:3" x14ac:dyDescent="0.25">
      <c r="A56" s="14"/>
      <c r="B56" s="17" t="s">
        <v>165</v>
      </c>
      <c r="C56" s="18">
        <f>C55+C53</f>
        <v>436083000</v>
      </c>
    </row>
    <row r="57" spans="1:3" x14ac:dyDescent="0.25">
      <c r="A57" s="14"/>
      <c r="B57" s="14"/>
      <c r="C57" s="14"/>
    </row>
  </sheetData>
  <sortState xmlns:xlrd2="http://schemas.microsoft.com/office/spreadsheetml/2017/richdata2" ref="B5:C52">
    <sortCondition ref="B5:B52"/>
  </sortState>
  <pageMargins left="0.25" right="0.25" top="0.75" bottom="0.75" header="0.3" footer="0.3"/>
  <pageSetup paperSize="9" scale="58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B4E69-4E75-4C1F-A682-EA42C11D8202}">
  <sheetPr>
    <pageSetUpPr fitToPage="1"/>
  </sheetPr>
  <dimension ref="B2:C56"/>
  <sheetViews>
    <sheetView showGridLines="0" workbookViewId="0">
      <selection activeCell="G19" sqref="G19"/>
    </sheetView>
  </sheetViews>
  <sheetFormatPr baseColWidth="10" defaultColWidth="11.42578125" defaultRowHeight="14.25" x14ac:dyDescent="0.2"/>
  <cols>
    <col min="1" max="1" width="2.28515625" style="53" customWidth="1"/>
    <col min="2" max="2" width="68.85546875" style="53" bestFit="1" customWidth="1"/>
    <col min="3" max="3" width="21.28515625" style="53" bestFit="1" customWidth="1"/>
    <col min="4" max="16384" width="11.42578125" style="53"/>
  </cols>
  <sheetData>
    <row r="2" spans="2:3" ht="15" x14ac:dyDescent="0.25">
      <c r="B2" s="54" t="s">
        <v>324</v>
      </c>
    </row>
    <row r="4" spans="2:3" x14ac:dyDescent="0.2">
      <c r="B4" s="8" t="s">
        <v>143</v>
      </c>
      <c r="C4" s="8" t="s">
        <v>290</v>
      </c>
    </row>
    <row r="5" spans="2:3" x14ac:dyDescent="0.2">
      <c r="B5" s="15" t="s">
        <v>96</v>
      </c>
      <c r="C5" s="28">
        <v>2679</v>
      </c>
    </row>
    <row r="6" spans="2:3" x14ac:dyDescent="0.2">
      <c r="B6" s="15" t="s">
        <v>35</v>
      </c>
      <c r="C6" s="28">
        <v>28</v>
      </c>
    </row>
    <row r="7" spans="2:3" x14ac:dyDescent="0.2">
      <c r="B7" s="15" t="s">
        <v>37</v>
      </c>
      <c r="C7" s="28">
        <v>11</v>
      </c>
    </row>
    <row r="8" spans="2:3" x14ac:dyDescent="0.2">
      <c r="B8" s="15" t="s">
        <v>39</v>
      </c>
      <c r="C8" s="28">
        <v>346</v>
      </c>
    </row>
    <row r="9" spans="2:3" x14ac:dyDescent="0.2">
      <c r="B9" s="15" t="s">
        <v>41</v>
      </c>
      <c r="C9" s="28">
        <v>15</v>
      </c>
    </row>
    <row r="10" spans="2:3" x14ac:dyDescent="0.2">
      <c r="B10" s="15" t="s">
        <v>43</v>
      </c>
      <c r="C10" s="28">
        <v>2061</v>
      </c>
    </row>
    <row r="11" spans="2:3" x14ac:dyDescent="0.2">
      <c r="B11" s="15" t="s">
        <v>98</v>
      </c>
      <c r="C11" s="28">
        <v>674</v>
      </c>
    </row>
    <row r="12" spans="2:3" x14ac:dyDescent="0.2">
      <c r="B12" s="15" t="s">
        <v>45</v>
      </c>
      <c r="C12" s="28">
        <v>108</v>
      </c>
    </row>
    <row r="13" spans="2:3" x14ac:dyDescent="0.2">
      <c r="B13" s="15" t="s">
        <v>99</v>
      </c>
      <c r="C13" s="28">
        <v>114</v>
      </c>
    </row>
    <row r="14" spans="2:3" x14ac:dyDescent="0.2">
      <c r="B14" s="15" t="s">
        <v>147</v>
      </c>
      <c r="C14" s="28">
        <v>222</v>
      </c>
    </row>
    <row r="15" spans="2:3" x14ac:dyDescent="0.2">
      <c r="B15" s="15" t="s">
        <v>48</v>
      </c>
      <c r="C15" s="28">
        <v>3</v>
      </c>
    </row>
    <row r="16" spans="2:3" x14ac:dyDescent="0.2">
      <c r="B16" s="15" t="s">
        <v>100</v>
      </c>
      <c r="C16" s="28">
        <v>158</v>
      </c>
    </row>
    <row r="17" spans="2:3" x14ac:dyDescent="0.2">
      <c r="B17" s="15" t="s">
        <v>139</v>
      </c>
      <c r="C17" s="28">
        <v>183</v>
      </c>
    </row>
    <row r="18" spans="2:3" x14ac:dyDescent="0.2">
      <c r="B18" s="15" t="s">
        <v>140</v>
      </c>
      <c r="C18" s="28">
        <v>199</v>
      </c>
    </row>
    <row r="19" spans="2:3" x14ac:dyDescent="0.2">
      <c r="B19" s="15" t="s">
        <v>50</v>
      </c>
      <c r="C19" s="28">
        <v>175</v>
      </c>
    </row>
    <row r="20" spans="2:3" x14ac:dyDescent="0.2">
      <c r="B20" s="15" t="s">
        <v>52</v>
      </c>
      <c r="C20" s="28">
        <v>129</v>
      </c>
    </row>
    <row r="21" spans="2:3" x14ac:dyDescent="0.2">
      <c r="B21" s="15" t="s">
        <v>141</v>
      </c>
      <c r="C21" s="28">
        <v>2437</v>
      </c>
    </row>
    <row r="22" spans="2:3" x14ac:dyDescent="0.2">
      <c r="B22" s="15" t="s">
        <v>54</v>
      </c>
      <c r="C22" s="28">
        <v>108</v>
      </c>
    </row>
    <row r="23" spans="2:3" x14ac:dyDescent="0.2">
      <c r="B23" s="15" t="s">
        <v>149</v>
      </c>
      <c r="C23" s="28">
        <v>30</v>
      </c>
    </row>
    <row r="24" spans="2:3" x14ac:dyDescent="0.2">
      <c r="B24" s="15" t="s">
        <v>150</v>
      </c>
      <c r="C24" s="28">
        <v>148</v>
      </c>
    </row>
    <row r="25" spans="2:3" x14ac:dyDescent="0.2">
      <c r="B25" s="15" t="s">
        <v>105</v>
      </c>
      <c r="C25" s="28">
        <v>95</v>
      </c>
    </row>
    <row r="26" spans="2:3" x14ac:dyDescent="0.2">
      <c r="B26" s="15" t="s">
        <v>56</v>
      </c>
      <c r="C26" s="28">
        <v>189</v>
      </c>
    </row>
    <row r="27" spans="2:3" x14ac:dyDescent="0.2">
      <c r="B27" s="15" t="s">
        <v>59</v>
      </c>
      <c r="C27" s="28">
        <v>833</v>
      </c>
    </row>
    <row r="28" spans="2:3" x14ac:dyDescent="0.2">
      <c r="B28" s="15" t="s">
        <v>106</v>
      </c>
      <c r="C28" s="28">
        <v>372</v>
      </c>
    </row>
    <row r="29" spans="2:3" x14ac:dyDescent="0.2">
      <c r="B29" s="15" t="s">
        <v>107</v>
      </c>
      <c r="C29" s="28">
        <v>17</v>
      </c>
    </row>
    <row r="30" spans="2:3" x14ac:dyDescent="0.2">
      <c r="B30" s="15" t="s">
        <v>63</v>
      </c>
      <c r="C30" s="28">
        <v>269</v>
      </c>
    </row>
    <row r="31" spans="2:3" x14ac:dyDescent="0.2">
      <c r="B31" s="15" t="s">
        <v>108</v>
      </c>
      <c r="C31" s="28">
        <v>688</v>
      </c>
    </row>
    <row r="32" spans="2:3" x14ac:dyDescent="0.2">
      <c r="B32" s="15" t="s">
        <v>109</v>
      </c>
      <c r="C32" s="28">
        <v>144</v>
      </c>
    </row>
    <row r="33" spans="2:3" x14ac:dyDescent="0.2">
      <c r="B33" s="15" t="s">
        <v>110</v>
      </c>
      <c r="C33" s="28">
        <v>980</v>
      </c>
    </row>
    <row r="34" spans="2:3" x14ac:dyDescent="0.2">
      <c r="B34" s="15" t="s">
        <v>65</v>
      </c>
      <c r="C34" s="28">
        <v>305</v>
      </c>
    </row>
    <row r="35" spans="2:3" x14ac:dyDescent="0.2">
      <c r="B35" s="15" t="s">
        <v>68</v>
      </c>
      <c r="C35" s="28">
        <v>535</v>
      </c>
    </row>
    <row r="36" spans="2:3" x14ac:dyDescent="0.2">
      <c r="B36" s="15" t="s">
        <v>70</v>
      </c>
      <c r="C36" s="28">
        <v>709</v>
      </c>
    </row>
    <row r="37" spans="2:3" x14ac:dyDescent="0.2">
      <c r="B37" s="15" t="s">
        <v>320</v>
      </c>
      <c r="C37" s="28">
        <v>199</v>
      </c>
    </row>
    <row r="38" spans="2:3" x14ac:dyDescent="0.2">
      <c r="B38" s="15" t="s">
        <v>111</v>
      </c>
      <c r="C38" s="28">
        <v>222</v>
      </c>
    </row>
    <row r="39" spans="2:3" x14ac:dyDescent="0.2">
      <c r="B39" s="15" t="s">
        <v>112</v>
      </c>
      <c r="C39" s="28">
        <v>19</v>
      </c>
    </row>
    <row r="40" spans="2:3" x14ac:dyDescent="0.2">
      <c r="B40" s="15" t="s">
        <v>113</v>
      </c>
      <c r="C40" s="28">
        <v>61</v>
      </c>
    </row>
    <row r="41" spans="2:3" x14ac:dyDescent="0.2">
      <c r="B41" s="15" t="s">
        <v>71</v>
      </c>
      <c r="C41" s="28">
        <v>1396</v>
      </c>
    </row>
    <row r="42" spans="2:3" x14ac:dyDescent="0.2">
      <c r="B42" s="15" t="s">
        <v>114</v>
      </c>
      <c r="C42" s="28">
        <v>159</v>
      </c>
    </row>
    <row r="43" spans="2:3" x14ac:dyDescent="0.2">
      <c r="B43" s="15" t="s">
        <v>74</v>
      </c>
      <c r="C43" s="28">
        <v>569</v>
      </c>
    </row>
    <row r="44" spans="2:3" x14ac:dyDescent="0.2">
      <c r="B44" s="15" t="s">
        <v>115</v>
      </c>
      <c r="C44" s="28">
        <v>58</v>
      </c>
    </row>
    <row r="45" spans="2:3" x14ac:dyDescent="0.2">
      <c r="B45" s="15" t="s">
        <v>76</v>
      </c>
      <c r="C45" s="28">
        <v>484</v>
      </c>
    </row>
    <row r="46" spans="2:3" x14ac:dyDescent="0.2">
      <c r="B46" s="15" t="s">
        <v>116</v>
      </c>
      <c r="C46" s="28">
        <v>894</v>
      </c>
    </row>
    <row r="47" spans="2:3" x14ac:dyDescent="0.2">
      <c r="B47" s="15" t="s">
        <v>117</v>
      </c>
      <c r="C47" s="28">
        <v>525</v>
      </c>
    </row>
    <row r="48" spans="2:3" x14ac:dyDescent="0.2">
      <c r="B48" s="15" t="s">
        <v>79</v>
      </c>
      <c r="C48" s="28">
        <v>101</v>
      </c>
    </row>
    <row r="49" spans="2:3" x14ac:dyDescent="0.2">
      <c r="B49" s="15" t="s">
        <v>81</v>
      </c>
      <c r="C49" s="28">
        <v>2</v>
      </c>
    </row>
    <row r="50" spans="2:3" x14ac:dyDescent="0.2">
      <c r="B50" s="15" t="s">
        <v>82</v>
      </c>
      <c r="C50" s="28">
        <v>782</v>
      </c>
    </row>
    <row r="51" spans="2:3" x14ac:dyDescent="0.2">
      <c r="B51" s="15" t="s">
        <v>157</v>
      </c>
      <c r="C51" s="28">
        <v>7</v>
      </c>
    </row>
    <row r="52" spans="2:3" x14ac:dyDescent="0.2">
      <c r="B52" s="15" t="s">
        <v>158</v>
      </c>
      <c r="C52" s="28">
        <v>456</v>
      </c>
    </row>
    <row r="53" spans="2:3" x14ac:dyDescent="0.2">
      <c r="B53" s="8" t="s">
        <v>321</v>
      </c>
      <c r="C53" s="28">
        <f>SUM(C5:C52)</f>
        <v>20898</v>
      </c>
    </row>
    <row r="54" spans="2:3" x14ac:dyDescent="0.2">
      <c r="B54" s="15" t="s">
        <v>162</v>
      </c>
      <c r="C54" s="28">
        <v>18</v>
      </c>
    </row>
    <row r="55" spans="2:3" x14ac:dyDescent="0.2">
      <c r="B55" s="8" t="s">
        <v>322</v>
      </c>
      <c r="C55" s="28">
        <f>C54</f>
        <v>18</v>
      </c>
    </row>
    <row r="56" spans="2:3" x14ac:dyDescent="0.2">
      <c r="B56" s="17" t="s">
        <v>291</v>
      </c>
      <c r="C56" s="28">
        <f>C55+C53</f>
        <v>20916</v>
      </c>
    </row>
  </sheetData>
  <sortState xmlns:xlrd2="http://schemas.microsoft.com/office/spreadsheetml/2017/richdata2" ref="B5:C52">
    <sortCondition ref="B5:B52"/>
  </sortState>
  <pageMargins left="0.25" right="0.25" top="0.75" bottom="0.75" header="0.3" footer="0.3"/>
  <pageSetup paperSize="9" scale="6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2F43D-E794-489E-98EB-B0CA38B768C1}">
  <sheetPr>
    <tabColor theme="0"/>
    <pageSetUpPr fitToPage="1"/>
  </sheetPr>
  <dimension ref="A1"/>
  <sheetViews>
    <sheetView showGridLines="0" workbookViewId="0">
      <selection activeCell="Q4" sqref="Q4"/>
    </sheetView>
  </sheetViews>
  <sheetFormatPr baseColWidth="10" defaultColWidth="11.42578125" defaultRowHeight="15" x14ac:dyDescent="0.25"/>
  <sheetData/>
  <pageMargins left="0.25" right="0.25" top="0.75" bottom="0.75" header="0.3" footer="0.3"/>
  <pageSetup paperSize="9" scale="78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D8668-BA79-4B2A-AE37-9AA9BC0DE462}">
  <sheetPr>
    <pageSetUpPr fitToPage="1"/>
  </sheetPr>
  <dimension ref="B2:C12"/>
  <sheetViews>
    <sheetView showGridLines="0" workbookViewId="0">
      <selection activeCell="G25" sqref="G25"/>
    </sheetView>
  </sheetViews>
  <sheetFormatPr baseColWidth="10" defaultColWidth="11.42578125" defaultRowHeight="14.25" x14ac:dyDescent="0.2"/>
  <cols>
    <col min="1" max="1" width="2.28515625" style="53" customWidth="1"/>
    <col min="2" max="2" width="13.85546875" style="53" bestFit="1" customWidth="1"/>
    <col min="3" max="3" width="16.140625" style="53" bestFit="1" customWidth="1"/>
    <col min="4" max="16384" width="11.42578125" style="53"/>
  </cols>
  <sheetData>
    <row r="2" spans="2:3" x14ac:dyDescent="0.2">
      <c r="B2" s="40" t="s">
        <v>348</v>
      </c>
    </row>
    <row r="4" spans="2:3" x14ac:dyDescent="0.2">
      <c r="B4" s="32" t="s">
        <v>292</v>
      </c>
      <c r="C4" s="32" t="s">
        <v>293</v>
      </c>
    </row>
    <row r="5" spans="2:3" x14ac:dyDescent="0.2">
      <c r="B5" s="15" t="s">
        <v>233</v>
      </c>
      <c r="C5" s="32">
        <v>26</v>
      </c>
    </row>
    <row r="6" spans="2:3" x14ac:dyDescent="0.2">
      <c r="B6" s="15" t="s">
        <v>234</v>
      </c>
      <c r="C6" s="32">
        <v>72</v>
      </c>
    </row>
    <row r="7" spans="2:3" x14ac:dyDescent="0.2">
      <c r="B7" s="15" t="s">
        <v>235</v>
      </c>
      <c r="C7" s="32">
        <v>62</v>
      </c>
    </row>
    <row r="8" spans="2:3" x14ac:dyDescent="0.2">
      <c r="B8" s="15" t="s">
        <v>236</v>
      </c>
      <c r="C8" s="32">
        <v>17</v>
      </c>
    </row>
    <row r="9" spans="2:3" x14ac:dyDescent="0.2">
      <c r="B9" s="15" t="s">
        <v>237</v>
      </c>
      <c r="C9" s="32">
        <v>7</v>
      </c>
    </row>
    <row r="10" spans="2:3" x14ac:dyDescent="0.2">
      <c r="B10" s="15" t="s">
        <v>238</v>
      </c>
      <c r="C10" s="32">
        <v>16</v>
      </c>
    </row>
    <row r="11" spans="2:3" x14ac:dyDescent="0.2">
      <c r="B11" s="15" t="s">
        <v>239</v>
      </c>
      <c r="C11" s="32">
        <v>4</v>
      </c>
    </row>
    <row r="12" spans="2:3" x14ac:dyDescent="0.2">
      <c r="B12" s="32" t="s">
        <v>294</v>
      </c>
      <c r="C12" s="32">
        <f>SUM(C5:C11)</f>
        <v>204</v>
      </c>
    </row>
  </sheetData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859B1-65B0-40AE-B164-D90C5D961BFD}">
  <sheetPr>
    <pageSetUpPr fitToPage="1"/>
  </sheetPr>
  <dimension ref="B2:C23"/>
  <sheetViews>
    <sheetView showGridLines="0" topLeftCell="A2" workbookViewId="0">
      <selection activeCell="B36" sqref="B35:B36"/>
    </sheetView>
  </sheetViews>
  <sheetFormatPr baseColWidth="10" defaultColWidth="10.85546875" defaultRowHeight="12" x14ac:dyDescent="0.2"/>
  <cols>
    <col min="1" max="1" width="2.28515625" style="14" customWidth="1"/>
    <col min="2" max="2" width="80.7109375" style="14" bestFit="1" customWidth="1"/>
    <col min="3" max="3" width="17.7109375" style="14" bestFit="1" customWidth="1"/>
    <col min="4" max="16384" width="10.85546875" style="14"/>
  </cols>
  <sheetData>
    <row r="2" spans="2:3" ht="12.75" x14ac:dyDescent="0.2">
      <c r="B2" s="33" t="s">
        <v>347</v>
      </c>
    </row>
    <row r="4" spans="2:3" x14ac:dyDescent="0.2">
      <c r="B4" s="32" t="s">
        <v>308</v>
      </c>
      <c r="C4" s="32" t="s">
        <v>309</v>
      </c>
    </row>
    <row r="5" spans="2:3" x14ac:dyDescent="0.2">
      <c r="B5" s="15" t="s">
        <v>310</v>
      </c>
      <c r="C5" s="12">
        <v>8341944216</v>
      </c>
    </row>
    <row r="6" spans="2:3" x14ac:dyDescent="0.2">
      <c r="B6" s="15" t="s">
        <v>311</v>
      </c>
      <c r="C6" s="12">
        <v>1051567891</v>
      </c>
    </row>
    <row r="7" spans="2:3" x14ac:dyDescent="0.2">
      <c r="B7" s="15" t="s">
        <v>312</v>
      </c>
      <c r="C7" s="12">
        <v>14707629</v>
      </c>
    </row>
    <row r="8" spans="2:3" x14ac:dyDescent="0.2">
      <c r="B8" s="15" t="s">
        <v>313</v>
      </c>
      <c r="C8" s="12">
        <v>436083000</v>
      </c>
    </row>
    <row r="9" spans="2:3" x14ac:dyDescent="0.2">
      <c r="B9" s="15" t="s">
        <v>314</v>
      </c>
      <c r="C9" s="12">
        <v>0</v>
      </c>
    </row>
    <row r="10" spans="2:3" x14ac:dyDescent="0.2">
      <c r="B10" s="17" t="s">
        <v>316</v>
      </c>
      <c r="C10" s="12">
        <f>SUM(C5:C9)</f>
        <v>9844302736</v>
      </c>
    </row>
    <row r="14" spans="2:3" x14ac:dyDescent="0.2">
      <c r="C14" s="64"/>
    </row>
    <row r="15" spans="2:3" x14ac:dyDescent="0.2">
      <c r="C15" s="64"/>
    </row>
    <row r="16" spans="2:3" x14ac:dyDescent="0.2">
      <c r="C16" s="64"/>
    </row>
    <row r="17" spans="3:3" x14ac:dyDescent="0.2">
      <c r="C17" s="64"/>
    </row>
    <row r="18" spans="3:3" x14ac:dyDescent="0.2">
      <c r="C18" s="64"/>
    </row>
    <row r="19" spans="3:3" x14ac:dyDescent="0.2">
      <c r="C19" s="64"/>
    </row>
    <row r="20" spans="3:3" x14ac:dyDescent="0.2">
      <c r="C20" s="64"/>
    </row>
    <row r="21" spans="3:3" x14ac:dyDescent="0.2">
      <c r="C21" s="64"/>
    </row>
    <row r="23" spans="3:3" x14ac:dyDescent="0.2">
      <c r="C23" s="64"/>
    </row>
  </sheetData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D1CF-1007-4AB7-A33C-273E8F6D29FA}">
  <sheetPr>
    <tabColor theme="0"/>
    <pageSetUpPr fitToPage="1"/>
  </sheetPr>
  <dimension ref="A1"/>
  <sheetViews>
    <sheetView showGridLines="0" workbookViewId="0">
      <selection activeCell="G38" sqref="G38"/>
    </sheetView>
  </sheetViews>
  <sheetFormatPr baseColWidth="10" defaultColWidth="11.42578125" defaultRowHeight="15" x14ac:dyDescent="0.25"/>
  <sheetData/>
  <pageMargins left="0.25" right="0.25" top="0.75" bottom="0.75" header="0.3" footer="0.3"/>
  <pageSetup paperSize="9" scale="7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5F53-2F43-4C25-85C2-B72386F201DC}">
  <sheetPr>
    <pageSetUpPr fitToPage="1"/>
  </sheetPr>
  <dimension ref="A1:H40"/>
  <sheetViews>
    <sheetView showGridLines="0" workbookViewId="0">
      <selection activeCell="K6" sqref="K6"/>
    </sheetView>
  </sheetViews>
  <sheetFormatPr baseColWidth="10" defaultColWidth="11.42578125" defaultRowHeight="12" x14ac:dyDescent="0.2"/>
  <cols>
    <col min="1" max="1" width="2.28515625" style="14" customWidth="1"/>
    <col min="2" max="2" width="54.85546875" style="14" bestFit="1" customWidth="1"/>
    <col min="3" max="3" width="55.85546875" style="14" bestFit="1" customWidth="1"/>
    <col min="4" max="4" width="10.7109375" style="14" bestFit="1" customWidth="1"/>
    <col min="5" max="5" width="10.85546875" style="14" bestFit="1" customWidth="1"/>
    <col min="6" max="6" width="11.140625" style="14" customWidth="1"/>
    <col min="7" max="8" width="11.140625" style="14" bestFit="1" customWidth="1"/>
    <col min="9" max="16384" width="11.42578125" style="14"/>
  </cols>
  <sheetData>
    <row r="1" spans="1:8" x14ac:dyDescent="0.2">
      <c r="A1" s="1"/>
      <c r="B1" s="1"/>
      <c r="C1" s="1"/>
      <c r="D1" s="1"/>
      <c r="E1" s="1"/>
      <c r="F1" s="1"/>
      <c r="G1" s="1"/>
    </row>
    <row r="2" spans="1:8" ht="12.75" x14ac:dyDescent="0.2">
      <c r="A2" s="1"/>
      <c r="B2" s="2" t="s">
        <v>346</v>
      </c>
      <c r="D2" s="1"/>
      <c r="E2" s="1"/>
      <c r="F2" s="1"/>
      <c r="G2" s="1"/>
    </row>
    <row r="3" spans="1:8" x14ac:dyDescent="0.2">
      <c r="A3" s="1"/>
      <c r="B3" s="1"/>
      <c r="C3" s="1"/>
      <c r="D3" s="1"/>
      <c r="E3" s="1"/>
      <c r="F3" s="1"/>
      <c r="G3" s="1"/>
    </row>
    <row r="4" spans="1:8" ht="48" x14ac:dyDescent="0.2">
      <c r="A4" s="3"/>
      <c r="B4" s="4" t="s">
        <v>26</v>
      </c>
      <c r="C4" s="4" t="s">
        <v>27</v>
      </c>
      <c r="D4" s="4" t="s">
        <v>28</v>
      </c>
      <c r="E4" s="4" t="s">
        <v>29</v>
      </c>
      <c r="F4" s="4" t="s">
        <v>30</v>
      </c>
      <c r="G4" s="4" t="s">
        <v>31</v>
      </c>
      <c r="H4" s="4" t="s">
        <v>32</v>
      </c>
    </row>
    <row r="5" spans="1:8" x14ac:dyDescent="0.2">
      <c r="A5" s="1"/>
      <c r="B5" s="6" t="s">
        <v>33</v>
      </c>
      <c r="C5" s="6" t="s">
        <v>34</v>
      </c>
      <c r="D5" s="6">
        <v>0</v>
      </c>
      <c r="E5" s="6">
        <v>6</v>
      </c>
      <c r="F5" s="6">
        <f t="shared" ref="F5:F16" si="0">D5</f>
        <v>0</v>
      </c>
      <c r="G5" s="7">
        <f t="shared" ref="G5:G16" si="1">E5</f>
        <v>6</v>
      </c>
      <c r="H5" s="7">
        <f t="shared" ref="H5:H17" si="2">G5+F5</f>
        <v>6</v>
      </c>
    </row>
    <row r="6" spans="1:8" x14ac:dyDescent="0.2">
      <c r="A6" s="1"/>
      <c r="B6" s="6" t="s">
        <v>35</v>
      </c>
      <c r="C6" s="6" t="s">
        <v>36</v>
      </c>
      <c r="D6" s="6">
        <v>7</v>
      </c>
      <c r="E6" s="6">
        <v>0</v>
      </c>
      <c r="F6" s="6">
        <f t="shared" si="0"/>
        <v>7</v>
      </c>
      <c r="G6" s="7">
        <f t="shared" si="1"/>
        <v>0</v>
      </c>
      <c r="H6" s="7">
        <f t="shared" si="2"/>
        <v>7</v>
      </c>
    </row>
    <row r="7" spans="1:8" x14ac:dyDescent="0.2">
      <c r="A7" s="1"/>
      <c r="B7" s="6" t="s">
        <v>37</v>
      </c>
      <c r="C7" s="6" t="s">
        <v>38</v>
      </c>
      <c r="D7" s="6">
        <v>0</v>
      </c>
      <c r="E7" s="6">
        <v>15</v>
      </c>
      <c r="F7" s="6">
        <f t="shared" si="0"/>
        <v>0</v>
      </c>
      <c r="G7" s="7">
        <f t="shared" si="1"/>
        <v>15</v>
      </c>
      <c r="H7" s="7">
        <f t="shared" si="2"/>
        <v>15</v>
      </c>
    </row>
    <row r="8" spans="1:8" x14ac:dyDescent="0.2">
      <c r="A8" s="1"/>
      <c r="B8" s="6" t="s">
        <v>39</v>
      </c>
      <c r="C8" s="6" t="s">
        <v>40</v>
      </c>
      <c r="D8" s="6">
        <v>0</v>
      </c>
      <c r="E8" s="6">
        <v>1</v>
      </c>
      <c r="F8" s="6">
        <f t="shared" si="0"/>
        <v>0</v>
      </c>
      <c r="G8" s="7">
        <f t="shared" si="1"/>
        <v>1</v>
      </c>
      <c r="H8" s="7">
        <f t="shared" si="2"/>
        <v>1</v>
      </c>
    </row>
    <row r="9" spans="1:8" x14ac:dyDescent="0.2">
      <c r="A9" s="1"/>
      <c r="B9" s="6" t="s">
        <v>41</v>
      </c>
      <c r="C9" s="6" t="s">
        <v>42</v>
      </c>
      <c r="D9" s="6">
        <v>4</v>
      </c>
      <c r="E9" s="6">
        <v>5</v>
      </c>
      <c r="F9" s="6">
        <f t="shared" si="0"/>
        <v>4</v>
      </c>
      <c r="G9" s="7">
        <f t="shared" si="1"/>
        <v>5</v>
      </c>
      <c r="H9" s="7">
        <f t="shared" si="2"/>
        <v>9</v>
      </c>
    </row>
    <row r="10" spans="1:8" x14ac:dyDescent="0.2">
      <c r="A10" s="1"/>
      <c r="B10" s="6" t="s">
        <v>43</v>
      </c>
      <c r="C10" s="6" t="s">
        <v>44</v>
      </c>
      <c r="D10" s="6">
        <v>0</v>
      </c>
      <c r="E10" s="6">
        <v>6</v>
      </c>
      <c r="F10" s="6">
        <f t="shared" si="0"/>
        <v>0</v>
      </c>
      <c r="G10" s="7">
        <f t="shared" si="1"/>
        <v>6</v>
      </c>
      <c r="H10" s="7">
        <f t="shared" si="2"/>
        <v>6</v>
      </c>
    </row>
    <row r="11" spans="1:8" x14ac:dyDescent="0.2">
      <c r="A11" s="1"/>
      <c r="B11" s="6" t="s">
        <v>45</v>
      </c>
      <c r="C11" s="6" t="s">
        <v>40</v>
      </c>
      <c r="D11" s="6">
        <v>11</v>
      </c>
      <c r="E11" s="6">
        <v>0</v>
      </c>
      <c r="F11" s="6">
        <f t="shared" si="0"/>
        <v>11</v>
      </c>
      <c r="G11" s="7">
        <f t="shared" si="1"/>
        <v>0</v>
      </c>
      <c r="H11" s="7">
        <f t="shared" si="2"/>
        <v>11</v>
      </c>
    </row>
    <row r="12" spans="1:8" x14ac:dyDescent="0.2">
      <c r="A12" s="1"/>
      <c r="B12" s="6" t="s">
        <v>46</v>
      </c>
      <c r="C12" s="6" t="s">
        <v>47</v>
      </c>
      <c r="D12" s="6">
        <v>0</v>
      </c>
      <c r="E12" s="6">
        <v>8</v>
      </c>
      <c r="F12" s="6">
        <f t="shared" si="0"/>
        <v>0</v>
      </c>
      <c r="G12" s="7">
        <f t="shared" si="1"/>
        <v>8</v>
      </c>
      <c r="H12" s="7">
        <f t="shared" si="2"/>
        <v>8</v>
      </c>
    </row>
    <row r="13" spans="1:8" x14ac:dyDescent="0.2">
      <c r="A13" s="1"/>
      <c r="B13" s="6" t="s">
        <v>48</v>
      </c>
      <c r="C13" s="6" t="s">
        <v>49</v>
      </c>
      <c r="D13" s="6">
        <v>0</v>
      </c>
      <c r="E13" s="6">
        <v>10</v>
      </c>
      <c r="F13" s="6">
        <f t="shared" si="0"/>
        <v>0</v>
      </c>
      <c r="G13" s="7">
        <f t="shared" si="1"/>
        <v>10</v>
      </c>
      <c r="H13" s="7">
        <f t="shared" si="2"/>
        <v>10</v>
      </c>
    </row>
    <row r="14" spans="1:8" x14ac:dyDescent="0.2">
      <c r="A14" s="1"/>
      <c r="B14" s="6" t="s">
        <v>50</v>
      </c>
      <c r="C14" s="6" t="s">
        <v>51</v>
      </c>
      <c r="D14" s="6">
        <v>0</v>
      </c>
      <c r="E14" s="6">
        <v>10</v>
      </c>
      <c r="F14" s="6">
        <f t="shared" si="0"/>
        <v>0</v>
      </c>
      <c r="G14" s="7">
        <f t="shared" si="1"/>
        <v>10</v>
      </c>
      <c r="H14" s="7">
        <f t="shared" si="2"/>
        <v>10</v>
      </c>
    </row>
    <row r="15" spans="1:8" x14ac:dyDescent="0.2">
      <c r="A15" s="1"/>
      <c r="B15" s="6" t="s">
        <v>52</v>
      </c>
      <c r="C15" s="6" t="s">
        <v>53</v>
      </c>
      <c r="D15" s="6">
        <v>5</v>
      </c>
      <c r="E15" s="6">
        <v>0</v>
      </c>
      <c r="F15" s="6">
        <f t="shared" si="0"/>
        <v>5</v>
      </c>
      <c r="G15" s="7">
        <f t="shared" si="1"/>
        <v>0</v>
      </c>
      <c r="H15" s="7">
        <f t="shared" si="2"/>
        <v>5</v>
      </c>
    </row>
    <row r="16" spans="1:8" x14ac:dyDescent="0.2">
      <c r="A16" s="1"/>
      <c r="B16" s="6" t="s">
        <v>54</v>
      </c>
      <c r="C16" s="6" t="s">
        <v>55</v>
      </c>
      <c r="D16" s="6">
        <v>6</v>
      </c>
      <c r="E16" s="6">
        <v>4</v>
      </c>
      <c r="F16" s="6">
        <f t="shared" si="0"/>
        <v>6</v>
      </c>
      <c r="G16" s="7">
        <f t="shared" si="1"/>
        <v>4</v>
      </c>
      <c r="H16" s="7">
        <f t="shared" si="2"/>
        <v>10</v>
      </c>
    </row>
    <row r="17" spans="1:8" x14ac:dyDescent="0.2">
      <c r="A17" s="1"/>
      <c r="B17" s="67" t="s">
        <v>56</v>
      </c>
      <c r="C17" s="6" t="s">
        <v>57</v>
      </c>
      <c r="D17" s="6">
        <v>0</v>
      </c>
      <c r="E17" s="6">
        <v>7</v>
      </c>
      <c r="F17" s="71">
        <v>2</v>
      </c>
      <c r="G17" s="69">
        <v>12</v>
      </c>
      <c r="H17" s="69">
        <f t="shared" si="2"/>
        <v>14</v>
      </c>
    </row>
    <row r="18" spans="1:8" x14ac:dyDescent="0.2">
      <c r="A18" s="1"/>
      <c r="B18" s="68"/>
      <c r="C18" s="6" t="s">
        <v>58</v>
      </c>
      <c r="D18" s="6">
        <v>2</v>
      </c>
      <c r="E18" s="6">
        <v>5</v>
      </c>
      <c r="F18" s="72"/>
      <c r="G18" s="70"/>
      <c r="H18" s="70"/>
    </row>
    <row r="19" spans="1:8" x14ac:dyDescent="0.2">
      <c r="A19" s="1"/>
      <c r="B19" s="9" t="s">
        <v>59</v>
      </c>
      <c r="C19" s="6" t="s">
        <v>60</v>
      </c>
      <c r="D19" s="6">
        <v>6</v>
      </c>
      <c r="E19" s="6">
        <v>5</v>
      </c>
      <c r="F19" s="10">
        <f t="shared" ref="F19:G21" si="3">D19</f>
        <v>6</v>
      </c>
      <c r="G19" s="11">
        <f t="shared" si="3"/>
        <v>5</v>
      </c>
      <c r="H19" s="11">
        <f>G19+F19</f>
        <v>11</v>
      </c>
    </row>
    <row r="20" spans="1:8" x14ac:dyDescent="0.2">
      <c r="A20" s="1"/>
      <c r="B20" s="9" t="s">
        <v>61</v>
      </c>
      <c r="C20" s="6" t="s">
        <v>62</v>
      </c>
      <c r="D20" s="6">
        <v>3</v>
      </c>
      <c r="E20" s="6">
        <v>6</v>
      </c>
      <c r="F20" s="10">
        <f t="shared" si="3"/>
        <v>3</v>
      </c>
      <c r="G20" s="11">
        <f t="shared" si="3"/>
        <v>6</v>
      </c>
      <c r="H20" s="11">
        <f>G20+F20</f>
        <v>9</v>
      </c>
    </row>
    <row r="21" spans="1:8" x14ac:dyDescent="0.2">
      <c r="A21" s="1"/>
      <c r="B21" s="9" t="s">
        <v>63</v>
      </c>
      <c r="C21" s="6" t="s">
        <v>64</v>
      </c>
      <c r="D21" s="6">
        <v>0</v>
      </c>
      <c r="E21" s="6">
        <v>7</v>
      </c>
      <c r="F21" s="10">
        <f t="shared" si="3"/>
        <v>0</v>
      </c>
      <c r="G21" s="11">
        <f t="shared" si="3"/>
        <v>7</v>
      </c>
      <c r="H21" s="11">
        <f>G21+F21</f>
        <v>7</v>
      </c>
    </row>
    <row r="22" spans="1:8" x14ac:dyDescent="0.2">
      <c r="A22" s="1"/>
      <c r="B22" s="67" t="s">
        <v>65</v>
      </c>
      <c r="C22" s="6" t="s">
        <v>66</v>
      </c>
      <c r="D22" s="6">
        <v>4</v>
      </c>
      <c r="E22" s="6">
        <v>3</v>
      </c>
      <c r="F22" s="71">
        <f>D22</f>
        <v>4</v>
      </c>
      <c r="G22" s="69">
        <v>9</v>
      </c>
      <c r="H22" s="69">
        <f>G22+F22</f>
        <v>13</v>
      </c>
    </row>
    <row r="23" spans="1:8" x14ac:dyDescent="0.2">
      <c r="A23" s="1"/>
      <c r="B23" s="68"/>
      <c r="C23" s="6" t="s">
        <v>67</v>
      </c>
      <c r="D23" s="6">
        <v>0</v>
      </c>
      <c r="E23" s="6">
        <v>6</v>
      </c>
      <c r="F23" s="72"/>
      <c r="G23" s="70"/>
      <c r="H23" s="70"/>
    </row>
    <row r="24" spans="1:8" x14ac:dyDescent="0.2">
      <c r="A24" s="1"/>
      <c r="B24" s="9" t="s">
        <v>68</v>
      </c>
      <c r="C24" s="6" t="s">
        <v>69</v>
      </c>
      <c r="D24" s="6">
        <v>12</v>
      </c>
      <c r="E24" s="6">
        <v>0</v>
      </c>
      <c r="F24" s="10">
        <f t="shared" ref="F24:G28" si="4">D24</f>
        <v>12</v>
      </c>
      <c r="G24" s="11">
        <f t="shared" si="4"/>
        <v>0</v>
      </c>
      <c r="H24" s="11">
        <f t="shared" ref="H24:H29" si="5">G24+F24</f>
        <v>12</v>
      </c>
    </row>
    <row r="25" spans="1:8" x14ac:dyDescent="0.2">
      <c r="A25" s="1"/>
      <c r="B25" s="9" t="s">
        <v>70</v>
      </c>
      <c r="C25" s="6" t="s">
        <v>40</v>
      </c>
      <c r="D25" s="6">
        <v>5</v>
      </c>
      <c r="E25" s="6">
        <v>8</v>
      </c>
      <c r="F25" s="10">
        <f t="shared" si="4"/>
        <v>5</v>
      </c>
      <c r="G25" s="11">
        <f t="shared" si="4"/>
        <v>8</v>
      </c>
      <c r="H25" s="11">
        <f t="shared" si="5"/>
        <v>13</v>
      </c>
    </row>
    <row r="26" spans="1:8" x14ac:dyDescent="0.2">
      <c r="A26" s="1"/>
      <c r="B26" s="9" t="s">
        <v>71</v>
      </c>
      <c r="C26" s="6" t="s">
        <v>72</v>
      </c>
      <c r="D26" s="6">
        <v>8</v>
      </c>
      <c r="E26" s="6">
        <v>3</v>
      </c>
      <c r="F26" s="10">
        <f t="shared" si="4"/>
        <v>8</v>
      </c>
      <c r="G26" s="11">
        <f t="shared" si="4"/>
        <v>3</v>
      </c>
      <c r="H26" s="11">
        <f t="shared" si="5"/>
        <v>11</v>
      </c>
    </row>
    <row r="27" spans="1:8" x14ac:dyDescent="0.2">
      <c r="A27" s="1"/>
      <c r="B27" s="9" t="s">
        <v>73</v>
      </c>
      <c r="C27" s="6" t="s">
        <v>42</v>
      </c>
      <c r="D27" s="6">
        <v>7</v>
      </c>
      <c r="E27" s="6">
        <v>6</v>
      </c>
      <c r="F27" s="10">
        <f t="shared" si="4"/>
        <v>7</v>
      </c>
      <c r="G27" s="11">
        <f t="shared" si="4"/>
        <v>6</v>
      </c>
      <c r="H27" s="11">
        <f t="shared" si="5"/>
        <v>13</v>
      </c>
    </row>
    <row r="28" spans="1:8" x14ac:dyDescent="0.2">
      <c r="A28" s="1"/>
      <c r="B28" s="9" t="s">
        <v>74</v>
      </c>
      <c r="C28" s="6" t="s">
        <v>75</v>
      </c>
      <c r="D28" s="6">
        <v>7</v>
      </c>
      <c r="E28" s="6">
        <v>6</v>
      </c>
      <c r="F28" s="10">
        <f t="shared" si="4"/>
        <v>7</v>
      </c>
      <c r="G28" s="11">
        <f t="shared" si="4"/>
        <v>6</v>
      </c>
      <c r="H28" s="11">
        <f t="shared" si="5"/>
        <v>13</v>
      </c>
    </row>
    <row r="29" spans="1:8" x14ac:dyDescent="0.2">
      <c r="A29" s="1"/>
      <c r="B29" s="67" t="s">
        <v>76</v>
      </c>
      <c r="C29" s="6" t="s">
        <v>77</v>
      </c>
      <c r="D29" s="6">
        <v>5</v>
      </c>
      <c r="E29" s="6">
        <v>8</v>
      </c>
      <c r="F29" s="71">
        <v>9</v>
      </c>
      <c r="G29" s="69">
        <v>16</v>
      </c>
      <c r="H29" s="69">
        <f t="shared" si="5"/>
        <v>25</v>
      </c>
    </row>
    <row r="30" spans="1:8" x14ac:dyDescent="0.2">
      <c r="A30" s="1"/>
      <c r="B30" s="68"/>
      <c r="C30" s="6" t="s">
        <v>78</v>
      </c>
      <c r="D30" s="6">
        <v>4</v>
      </c>
      <c r="E30" s="6">
        <v>8</v>
      </c>
      <c r="F30" s="72"/>
      <c r="G30" s="70"/>
      <c r="H30" s="70"/>
    </row>
    <row r="31" spans="1:8" x14ac:dyDescent="0.2">
      <c r="A31" s="1"/>
      <c r="B31" s="9" t="s">
        <v>79</v>
      </c>
      <c r="C31" s="6" t="s">
        <v>80</v>
      </c>
      <c r="D31" s="6">
        <v>9</v>
      </c>
      <c r="E31" s="6">
        <v>0</v>
      </c>
      <c r="F31" s="6">
        <f t="shared" ref="F31:G33" si="6">D31</f>
        <v>9</v>
      </c>
      <c r="G31" s="7">
        <f t="shared" si="6"/>
        <v>0</v>
      </c>
      <c r="H31" s="7">
        <f>G31+F31</f>
        <v>9</v>
      </c>
    </row>
    <row r="32" spans="1:8" x14ac:dyDescent="0.2">
      <c r="A32" s="1"/>
      <c r="B32" s="9" t="s">
        <v>81</v>
      </c>
      <c r="C32" s="6" t="s">
        <v>42</v>
      </c>
      <c r="D32" s="6">
        <v>0</v>
      </c>
      <c r="E32" s="6">
        <v>10</v>
      </c>
      <c r="F32" s="6">
        <f t="shared" si="6"/>
        <v>0</v>
      </c>
      <c r="G32" s="7">
        <f t="shared" si="6"/>
        <v>10</v>
      </c>
      <c r="H32" s="7">
        <f>G32+F32</f>
        <v>10</v>
      </c>
    </row>
    <row r="33" spans="1:8" x14ac:dyDescent="0.2">
      <c r="A33" s="1"/>
      <c r="B33" s="9" t="s">
        <v>82</v>
      </c>
      <c r="C33" s="6" t="s">
        <v>83</v>
      </c>
      <c r="D33" s="6">
        <v>5</v>
      </c>
      <c r="E33" s="6">
        <v>7</v>
      </c>
      <c r="F33" s="6">
        <f t="shared" si="6"/>
        <v>5</v>
      </c>
      <c r="G33" s="7">
        <f t="shared" si="6"/>
        <v>7</v>
      </c>
      <c r="H33" s="7">
        <f>G33+F33</f>
        <v>12</v>
      </c>
    </row>
    <row r="34" spans="1:8" x14ac:dyDescent="0.2">
      <c r="A34" s="1"/>
      <c r="B34" s="66" t="s">
        <v>84</v>
      </c>
      <c r="C34" s="66"/>
      <c r="D34" s="7">
        <f>SUM(D5:D33)</f>
        <v>110</v>
      </c>
      <c r="E34" s="7">
        <f>SUM(E5:E33)</f>
        <v>160</v>
      </c>
      <c r="F34" s="7">
        <f>SUM(F5:F33)</f>
        <v>110</v>
      </c>
      <c r="G34" s="7">
        <f>SUM(G5:G33)</f>
        <v>160</v>
      </c>
      <c r="H34" s="7">
        <f>SUM(H5:H33)</f>
        <v>270</v>
      </c>
    </row>
    <row r="35" spans="1:8" x14ac:dyDescent="0.2">
      <c r="A35" s="1"/>
      <c r="B35" s="5"/>
      <c r="C35" s="5"/>
      <c r="D35" s="5"/>
      <c r="E35" s="5"/>
      <c r="F35" s="5"/>
      <c r="G35" s="5"/>
    </row>
    <row r="36" spans="1:8" x14ac:dyDescent="0.2">
      <c r="A36" s="1"/>
      <c r="B36" s="5"/>
      <c r="C36" s="5"/>
      <c r="D36" s="5"/>
      <c r="E36" s="5"/>
      <c r="F36" s="5"/>
      <c r="G36" s="5"/>
    </row>
    <row r="37" spans="1:8" x14ac:dyDescent="0.2">
      <c r="A37" s="1"/>
      <c r="B37" s="5"/>
      <c r="C37" s="5"/>
      <c r="D37" s="5"/>
      <c r="E37" s="5"/>
      <c r="F37" s="5"/>
      <c r="G37" s="5"/>
    </row>
    <row r="38" spans="1:8" x14ac:dyDescent="0.2">
      <c r="A38" s="1"/>
      <c r="B38" s="5"/>
      <c r="C38" s="5"/>
      <c r="D38" s="5"/>
      <c r="E38" s="5"/>
      <c r="F38" s="5"/>
      <c r="G38" s="5"/>
    </row>
    <row r="39" spans="1:8" x14ac:dyDescent="0.2">
      <c r="A39" s="1"/>
      <c r="B39" s="5"/>
      <c r="C39" s="5"/>
      <c r="D39" s="5"/>
      <c r="E39" s="5"/>
      <c r="F39" s="5"/>
      <c r="G39" s="5"/>
    </row>
    <row r="40" spans="1:8" x14ac:dyDescent="0.2">
      <c r="A40" s="1"/>
      <c r="B40" s="5"/>
      <c r="C40" s="5"/>
      <c r="D40" s="5"/>
      <c r="E40" s="5"/>
      <c r="F40" s="5"/>
      <c r="G40" s="5"/>
    </row>
  </sheetData>
  <sortState xmlns:xlrd2="http://schemas.microsoft.com/office/spreadsheetml/2017/richdata2" ref="B5:H33">
    <sortCondition ref="B5:B33"/>
  </sortState>
  <mergeCells count="13">
    <mergeCell ref="B34:C34"/>
    <mergeCell ref="B17:B18"/>
    <mergeCell ref="G17:G18"/>
    <mergeCell ref="F17:F18"/>
    <mergeCell ref="H17:H18"/>
    <mergeCell ref="B22:B23"/>
    <mergeCell ref="F22:F23"/>
    <mergeCell ref="G22:G23"/>
    <mergeCell ref="H22:H23"/>
    <mergeCell ref="B29:B30"/>
    <mergeCell ref="F29:F30"/>
    <mergeCell ref="G29:G30"/>
    <mergeCell ref="H29:H30"/>
  </mergeCells>
  <pageMargins left="0.25" right="0.25" top="0.75" bottom="0.75" header="0.3" footer="0.3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E4113-543A-4636-9643-90B699C2A2F0}">
  <sheetPr>
    <pageSetUpPr fitToPage="1"/>
  </sheetPr>
  <dimension ref="A1:H10"/>
  <sheetViews>
    <sheetView showGridLines="0" workbookViewId="0">
      <selection activeCell="D28" sqref="D28"/>
    </sheetView>
  </sheetViews>
  <sheetFormatPr baseColWidth="10" defaultColWidth="11.42578125" defaultRowHeight="12" x14ac:dyDescent="0.2"/>
  <cols>
    <col min="1" max="1" width="2.28515625" style="14" customWidth="1"/>
    <col min="2" max="2" width="21.42578125" style="14" bestFit="1" customWidth="1"/>
    <col min="3" max="3" width="17.140625" style="14" bestFit="1" customWidth="1"/>
    <col min="4" max="4" width="14" style="14" bestFit="1" customWidth="1"/>
    <col min="5" max="5" width="21.28515625" style="14" bestFit="1" customWidth="1"/>
    <col min="6" max="16384" width="11.42578125" style="14"/>
  </cols>
  <sheetData>
    <row r="1" spans="1:8" x14ac:dyDescent="0.2">
      <c r="A1" s="1"/>
      <c r="B1" s="1"/>
      <c r="C1" s="1"/>
      <c r="D1" s="1"/>
    </row>
    <row r="2" spans="1:8" ht="12.75" x14ac:dyDescent="0.2">
      <c r="A2" s="1"/>
      <c r="B2" s="2" t="s">
        <v>345</v>
      </c>
      <c r="C2" s="5"/>
      <c r="D2" s="5"/>
    </row>
    <row r="3" spans="1:8" x14ac:dyDescent="0.2">
      <c r="A3" s="1"/>
      <c r="B3" s="1"/>
      <c r="C3" s="1"/>
      <c r="D3" s="1"/>
    </row>
    <row r="4" spans="1:8" x14ac:dyDescent="0.2">
      <c r="A4" s="1"/>
      <c r="B4" s="7" t="s">
        <v>85</v>
      </c>
      <c r="C4" s="7" t="s">
        <v>86</v>
      </c>
      <c r="D4" s="7" t="s">
        <v>87</v>
      </c>
      <c r="E4" s="7" t="s">
        <v>88</v>
      </c>
    </row>
    <row r="5" spans="1:8" x14ac:dyDescent="0.2">
      <c r="A5" s="1"/>
      <c r="B5" s="6" t="s">
        <v>89</v>
      </c>
      <c r="C5" s="6">
        <v>2</v>
      </c>
      <c r="D5" s="6">
        <v>11</v>
      </c>
      <c r="E5" s="32">
        <f>D5+C5</f>
        <v>13</v>
      </c>
    </row>
    <row r="6" spans="1:8" x14ac:dyDescent="0.2">
      <c r="A6" s="1"/>
      <c r="B6" s="6" t="s">
        <v>90</v>
      </c>
      <c r="C6" s="6">
        <v>1</v>
      </c>
      <c r="D6" s="6">
        <v>1</v>
      </c>
      <c r="E6" s="32">
        <f t="shared" ref="E6:E10" si="0">D6+C6</f>
        <v>2</v>
      </c>
    </row>
    <row r="7" spans="1:8" x14ac:dyDescent="0.2">
      <c r="B7" s="15" t="s">
        <v>91</v>
      </c>
      <c r="C7" s="6">
        <v>21</v>
      </c>
      <c r="D7" s="15">
        <v>25</v>
      </c>
      <c r="E7" s="32">
        <f t="shared" si="0"/>
        <v>46</v>
      </c>
      <c r="H7" s="5"/>
    </row>
    <row r="8" spans="1:8" x14ac:dyDescent="0.2">
      <c r="B8" s="15" t="s">
        <v>92</v>
      </c>
      <c r="C8" s="6">
        <v>67</v>
      </c>
      <c r="D8" s="15">
        <v>67</v>
      </c>
      <c r="E8" s="32">
        <f t="shared" si="0"/>
        <v>134</v>
      </c>
    </row>
    <row r="9" spans="1:8" x14ac:dyDescent="0.2">
      <c r="B9" s="15" t="s">
        <v>93</v>
      </c>
      <c r="C9" s="6">
        <v>12</v>
      </c>
      <c r="D9" s="15">
        <v>63</v>
      </c>
      <c r="E9" s="32">
        <f t="shared" si="0"/>
        <v>75</v>
      </c>
    </row>
    <row r="10" spans="1:8" x14ac:dyDescent="0.2">
      <c r="B10" s="32" t="s">
        <v>94</v>
      </c>
      <c r="C10" s="32">
        <f>SUM(C5:C9)</f>
        <v>103</v>
      </c>
      <c r="D10" s="32">
        <f>SUM(D5:D9)</f>
        <v>167</v>
      </c>
      <c r="E10" s="32">
        <f t="shared" si="0"/>
        <v>270</v>
      </c>
    </row>
  </sheetData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3E982-E186-447F-8A8A-F76EDD6123A9}">
  <sheetPr>
    <pageSetUpPr fitToPage="1"/>
  </sheetPr>
  <dimension ref="B2:C43"/>
  <sheetViews>
    <sheetView showGridLines="0" workbookViewId="0">
      <selection activeCell="B2" sqref="B2"/>
    </sheetView>
  </sheetViews>
  <sheetFormatPr baseColWidth="10" defaultColWidth="11.42578125" defaultRowHeight="12" x14ac:dyDescent="0.2"/>
  <cols>
    <col min="1" max="1" width="2.28515625" style="14" customWidth="1"/>
    <col min="2" max="2" width="87.28515625" style="14" bestFit="1" customWidth="1"/>
    <col min="3" max="3" width="27.140625" style="14" bestFit="1" customWidth="1"/>
    <col min="4" max="16384" width="11.42578125" style="14"/>
  </cols>
  <sheetData>
    <row r="2" spans="2:3" ht="12.75" x14ac:dyDescent="0.2">
      <c r="B2" s="13" t="s">
        <v>344</v>
      </c>
    </row>
    <row r="3" spans="2:3" x14ac:dyDescent="0.2">
      <c r="B3" s="1"/>
    </row>
    <row r="4" spans="2:3" x14ac:dyDescent="0.2">
      <c r="B4" s="4" t="s">
        <v>26</v>
      </c>
      <c r="C4" s="4" t="s">
        <v>95</v>
      </c>
    </row>
    <row r="5" spans="2:3" x14ac:dyDescent="0.2">
      <c r="B5" s="6" t="s">
        <v>96</v>
      </c>
      <c r="C5" s="12">
        <v>3000000</v>
      </c>
    </row>
    <row r="6" spans="2:3" x14ac:dyDescent="0.2">
      <c r="B6" s="6" t="s">
        <v>33</v>
      </c>
      <c r="C6" s="12">
        <v>3000000</v>
      </c>
    </row>
    <row r="7" spans="2:3" x14ac:dyDescent="0.2">
      <c r="B7" s="6" t="s">
        <v>97</v>
      </c>
      <c r="C7" s="12">
        <v>3000000</v>
      </c>
    </row>
    <row r="8" spans="2:3" x14ac:dyDescent="0.2">
      <c r="B8" s="6" t="s">
        <v>39</v>
      </c>
      <c r="C8" s="12">
        <v>3000000</v>
      </c>
    </row>
    <row r="9" spans="2:3" x14ac:dyDescent="0.2">
      <c r="B9" s="6" t="s">
        <v>43</v>
      </c>
      <c r="C9" s="12">
        <v>3000000</v>
      </c>
    </row>
    <row r="10" spans="2:3" x14ac:dyDescent="0.2">
      <c r="B10" s="6" t="s">
        <v>98</v>
      </c>
      <c r="C10" s="12">
        <v>3000000</v>
      </c>
    </row>
    <row r="11" spans="2:3" x14ac:dyDescent="0.2">
      <c r="B11" s="6" t="s">
        <v>45</v>
      </c>
      <c r="C11" s="12">
        <v>3000000</v>
      </c>
    </row>
    <row r="12" spans="2:3" x14ac:dyDescent="0.2">
      <c r="B12" s="6" t="s">
        <v>99</v>
      </c>
      <c r="C12" s="12">
        <v>3000000</v>
      </c>
    </row>
    <row r="13" spans="2:3" x14ac:dyDescent="0.2">
      <c r="B13" s="6" t="s">
        <v>46</v>
      </c>
      <c r="C13" s="12">
        <v>3000000</v>
      </c>
    </row>
    <row r="14" spans="2:3" x14ac:dyDescent="0.2">
      <c r="B14" s="6" t="s">
        <v>100</v>
      </c>
      <c r="C14" s="12">
        <v>3000000</v>
      </c>
    </row>
    <row r="15" spans="2:3" x14ac:dyDescent="0.2">
      <c r="B15" s="6" t="s">
        <v>101</v>
      </c>
      <c r="C15" s="12">
        <v>3000000</v>
      </c>
    </row>
    <row r="16" spans="2:3" x14ac:dyDescent="0.2">
      <c r="B16" s="6" t="s">
        <v>102</v>
      </c>
      <c r="C16" s="12">
        <v>3000000</v>
      </c>
    </row>
    <row r="17" spans="2:3" x14ac:dyDescent="0.2">
      <c r="B17" s="6" t="s">
        <v>52</v>
      </c>
      <c r="C17" s="12">
        <v>3000000</v>
      </c>
    </row>
    <row r="18" spans="2:3" x14ac:dyDescent="0.2">
      <c r="B18" s="6" t="s">
        <v>103</v>
      </c>
      <c r="C18" s="12">
        <v>3000000</v>
      </c>
    </row>
    <row r="19" spans="2:3" x14ac:dyDescent="0.2">
      <c r="B19" s="6" t="s">
        <v>104</v>
      </c>
      <c r="C19" s="12">
        <v>3000000</v>
      </c>
    </row>
    <row r="20" spans="2:3" x14ac:dyDescent="0.2">
      <c r="B20" s="6" t="s">
        <v>105</v>
      </c>
      <c r="C20" s="12">
        <v>3000000</v>
      </c>
    </row>
    <row r="21" spans="2:3" x14ac:dyDescent="0.2">
      <c r="B21" s="6" t="s">
        <v>56</v>
      </c>
      <c r="C21" s="12">
        <v>3000000</v>
      </c>
    </row>
    <row r="22" spans="2:3" x14ac:dyDescent="0.2">
      <c r="B22" s="6" t="s">
        <v>59</v>
      </c>
      <c r="C22" s="12">
        <v>3000000</v>
      </c>
    </row>
    <row r="23" spans="2:3" x14ac:dyDescent="0.2">
      <c r="B23" s="6" t="s">
        <v>106</v>
      </c>
      <c r="C23" s="12">
        <v>3000000</v>
      </c>
    </row>
    <row r="24" spans="2:3" x14ac:dyDescent="0.2">
      <c r="B24" s="6" t="s">
        <v>107</v>
      </c>
      <c r="C24" s="12">
        <v>3000000</v>
      </c>
    </row>
    <row r="25" spans="2:3" x14ac:dyDescent="0.2">
      <c r="B25" s="6" t="s">
        <v>63</v>
      </c>
      <c r="C25" s="12">
        <v>3000000</v>
      </c>
    </row>
    <row r="26" spans="2:3" x14ac:dyDescent="0.2">
      <c r="B26" s="6" t="s">
        <v>108</v>
      </c>
      <c r="C26" s="12">
        <v>3000000</v>
      </c>
    </row>
    <row r="27" spans="2:3" x14ac:dyDescent="0.2">
      <c r="B27" s="6" t="s">
        <v>109</v>
      </c>
      <c r="C27" s="12">
        <v>3000000</v>
      </c>
    </row>
    <row r="28" spans="2:3" x14ac:dyDescent="0.2">
      <c r="B28" s="6" t="s">
        <v>110</v>
      </c>
      <c r="C28" s="12">
        <v>3000000</v>
      </c>
    </row>
    <row r="29" spans="2:3" x14ac:dyDescent="0.2">
      <c r="B29" s="6" t="s">
        <v>65</v>
      </c>
      <c r="C29" s="12">
        <v>3000000</v>
      </c>
    </row>
    <row r="30" spans="2:3" x14ac:dyDescent="0.2">
      <c r="B30" s="6" t="s">
        <v>68</v>
      </c>
      <c r="C30" s="12">
        <v>3000000</v>
      </c>
    </row>
    <row r="31" spans="2:3" x14ac:dyDescent="0.2">
      <c r="B31" s="6" t="s">
        <v>70</v>
      </c>
      <c r="C31" s="12">
        <v>3000000</v>
      </c>
    </row>
    <row r="32" spans="2:3" x14ac:dyDescent="0.2">
      <c r="B32" s="6" t="s">
        <v>111</v>
      </c>
      <c r="C32" s="12">
        <v>3000000</v>
      </c>
    </row>
    <row r="33" spans="2:3" x14ac:dyDescent="0.2">
      <c r="B33" s="6" t="s">
        <v>112</v>
      </c>
      <c r="C33" s="12">
        <v>3000000</v>
      </c>
    </row>
    <row r="34" spans="2:3" x14ac:dyDescent="0.2">
      <c r="B34" s="6" t="s">
        <v>113</v>
      </c>
      <c r="C34" s="12">
        <v>3000000</v>
      </c>
    </row>
    <row r="35" spans="2:3" x14ac:dyDescent="0.2">
      <c r="B35" s="6" t="s">
        <v>71</v>
      </c>
      <c r="C35" s="12">
        <v>3000000</v>
      </c>
    </row>
    <row r="36" spans="2:3" x14ac:dyDescent="0.2">
      <c r="B36" s="6" t="s">
        <v>114</v>
      </c>
      <c r="C36" s="12">
        <v>3000000</v>
      </c>
    </row>
    <row r="37" spans="2:3" x14ac:dyDescent="0.2">
      <c r="B37" s="6" t="s">
        <v>115</v>
      </c>
      <c r="C37" s="12">
        <v>3000000</v>
      </c>
    </row>
    <row r="38" spans="2:3" x14ac:dyDescent="0.2">
      <c r="B38" s="6" t="s">
        <v>76</v>
      </c>
      <c r="C38" s="12">
        <v>3000000</v>
      </c>
    </row>
    <row r="39" spans="2:3" x14ac:dyDescent="0.2">
      <c r="B39" s="6" t="s">
        <v>116</v>
      </c>
      <c r="C39" s="12">
        <v>3000000</v>
      </c>
    </row>
    <row r="40" spans="2:3" x14ac:dyDescent="0.2">
      <c r="B40" s="6" t="s">
        <v>117</v>
      </c>
      <c r="C40" s="12">
        <v>3000000</v>
      </c>
    </row>
    <row r="41" spans="2:3" x14ac:dyDescent="0.2">
      <c r="B41" s="6" t="s">
        <v>79</v>
      </c>
      <c r="C41" s="12">
        <v>3000000</v>
      </c>
    </row>
    <row r="42" spans="2:3" x14ac:dyDescent="0.2">
      <c r="B42" s="6" t="s">
        <v>82</v>
      </c>
      <c r="C42" s="12">
        <v>3000000</v>
      </c>
    </row>
    <row r="43" spans="2:3" x14ac:dyDescent="0.2">
      <c r="B43" s="8" t="s">
        <v>118</v>
      </c>
      <c r="C43" s="12">
        <f>SUM(C5:C42)</f>
        <v>114000000</v>
      </c>
    </row>
  </sheetData>
  <sortState xmlns:xlrd2="http://schemas.microsoft.com/office/spreadsheetml/2017/richdata2" ref="B5:B42">
    <sortCondition ref="B5:B42"/>
  </sortState>
  <pageMargins left="0.25" right="0.25" top="0.75" bottom="0.75" header="0.3" footer="0.3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EF4A9-7DD0-4D5E-85FC-64B93C541889}">
  <sheetPr>
    <pageSetUpPr fitToPage="1"/>
  </sheetPr>
  <dimension ref="B2:D30"/>
  <sheetViews>
    <sheetView showGridLines="0" workbookViewId="0">
      <selection activeCell="I24" sqref="I24"/>
    </sheetView>
  </sheetViews>
  <sheetFormatPr baseColWidth="10" defaultColWidth="11.42578125" defaultRowHeight="12" x14ac:dyDescent="0.2"/>
  <cols>
    <col min="1" max="1" width="2.28515625" style="14" customWidth="1"/>
    <col min="2" max="2" width="65" style="14" bestFit="1" customWidth="1"/>
    <col min="3" max="3" width="28.28515625" style="14" bestFit="1" customWidth="1"/>
    <col min="4" max="4" width="8.85546875" style="14" bestFit="1" customWidth="1"/>
    <col min="5" max="16384" width="11.42578125" style="14"/>
  </cols>
  <sheetData>
    <row r="2" spans="2:4" ht="12.75" x14ac:dyDescent="0.2">
      <c r="B2" s="13" t="s">
        <v>343</v>
      </c>
    </row>
    <row r="4" spans="2:4" x14ac:dyDescent="0.2">
      <c r="B4" s="63" t="s">
        <v>119</v>
      </c>
      <c r="C4" s="75" t="s">
        <v>120</v>
      </c>
      <c r="D4" s="75" t="s">
        <v>121</v>
      </c>
    </row>
    <row r="5" spans="2:4" x14ac:dyDescent="0.2">
      <c r="B5" s="76" t="s">
        <v>122</v>
      </c>
      <c r="C5" s="75"/>
      <c r="D5" s="75"/>
    </row>
    <row r="6" spans="2:4" x14ac:dyDescent="0.2">
      <c r="B6" s="76"/>
      <c r="C6" s="61" t="s">
        <v>123</v>
      </c>
      <c r="D6" s="60">
        <v>1</v>
      </c>
    </row>
    <row r="7" spans="2:4" x14ac:dyDescent="0.2">
      <c r="B7" s="76"/>
      <c r="C7" s="61" t="s">
        <v>124</v>
      </c>
      <c r="D7" s="60">
        <v>10</v>
      </c>
    </row>
    <row r="8" spans="2:4" ht="24" x14ac:dyDescent="0.2">
      <c r="B8" s="76"/>
      <c r="C8" s="61" t="s">
        <v>125</v>
      </c>
      <c r="D8" s="60">
        <v>17</v>
      </c>
    </row>
    <row r="9" spans="2:4" x14ac:dyDescent="0.2">
      <c r="B9" s="76"/>
      <c r="C9" s="61" t="s">
        <v>126</v>
      </c>
      <c r="D9" s="60">
        <v>23</v>
      </c>
    </row>
    <row r="10" spans="2:4" x14ac:dyDescent="0.2">
      <c r="B10" s="76"/>
      <c r="C10" s="61" t="s">
        <v>127</v>
      </c>
      <c r="D10" s="60">
        <v>27</v>
      </c>
    </row>
    <row r="11" spans="2:4" x14ac:dyDescent="0.2">
      <c r="B11" s="73" t="s">
        <v>128</v>
      </c>
      <c r="C11" s="74"/>
      <c r="D11" s="60">
        <f>SUM(D6:D10)</f>
        <v>78</v>
      </c>
    </row>
    <row r="12" spans="2:4" x14ac:dyDescent="0.2">
      <c r="B12" s="76" t="s">
        <v>129</v>
      </c>
      <c r="C12" s="61" t="s">
        <v>123</v>
      </c>
      <c r="D12" s="60">
        <v>1</v>
      </c>
    </row>
    <row r="13" spans="2:4" x14ac:dyDescent="0.2">
      <c r="B13" s="76"/>
      <c r="C13" s="61" t="s">
        <v>124</v>
      </c>
      <c r="D13" s="60">
        <v>25</v>
      </c>
    </row>
    <row r="14" spans="2:4" ht="24" x14ac:dyDescent="0.2">
      <c r="B14" s="76"/>
      <c r="C14" s="61" t="s">
        <v>125</v>
      </c>
      <c r="D14" s="60">
        <v>10</v>
      </c>
    </row>
    <row r="15" spans="2:4" x14ac:dyDescent="0.2">
      <c r="B15" s="76"/>
      <c r="C15" s="61" t="s">
        <v>126</v>
      </c>
      <c r="D15" s="60">
        <v>14</v>
      </c>
    </row>
    <row r="16" spans="2:4" x14ac:dyDescent="0.2">
      <c r="B16" s="76"/>
      <c r="C16" s="61" t="s">
        <v>127</v>
      </c>
      <c r="D16" s="60">
        <v>20</v>
      </c>
    </row>
    <row r="17" spans="2:4" x14ac:dyDescent="0.2">
      <c r="B17" s="73" t="s">
        <v>130</v>
      </c>
      <c r="C17" s="74"/>
      <c r="D17" s="60">
        <f>SUM(D12:D16)</f>
        <v>70</v>
      </c>
    </row>
    <row r="18" spans="2:4" x14ac:dyDescent="0.2">
      <c r="B18" s="76" t="s">
        <v>131</v>
      </c>
      <c r="C18" s="61" t="s">
        <v>123</v>
      </c>
      <c r="D18" s="60">
        <v>1</v>
      </c>
    </row>
    <row r="19" spans="2:4" x14ac:dyDescent="0.2">
      <c r="B19" s="76"/>
      <c r="C19" s="61" t="s">
        <v>124</v>
      </c>
      <c r="D19" s="60">
        <v>13</v>
      </c>
    </row>
    <row r="20" spans="2:4" ht="24" x14ac:dyDescent="0.2">
      <c r="B20" s="76"/>
      <c r="C20" s="61" t="s">
        <v>125</v>
      </c>
      <c r="D20" s="60">
        <v>4</v>
      </c>
    </row>
    <row r="21" spans="2:4" x14ac:dyDescent="0.2">
      <c r="B21" s="76"/>
      <c r="C21" s="61" t="s">
        <v>126</v>
      </c>
      <c r="D21" s="60">
        <v>12</v>
      </c>
    </row>
    <row r="22" spans="2:4" x14ac:dyDescent="0.2">
      <c r="B22" s="76"/>
      <c r="C22" s="61" t="s">
        <v>127</v>
      </c>
      <c r="D22" s="60">
        <v>17</v>
      </c>
    </row>
    <row r="23" spans="2:4" x14ac:dyDescent="0.2">
      <c r="B23" s="76"/>
      <c r="C23" s="61" t="s">
        <v>132</v>
      </c>
      <c r="D23" s="60">
        <v>7</v>
      </c>
    </row>
    <row r="24" spans="2:4" x14ac:dyDescent="0.2">
      <c r="B24" s="73" t="s">
        <v>133</v>
      </c>
      <c r="C24" s="74"/>
      <c r="D24" s="60">
        <f>SUM(D18:D23)</f>
        <v>54</v>
      </c>
    </row>
    <row r="25" spans="2:4" x14ac:dyDescent="0.2">
      <c r="B25" s="76" t="s">
        <v>134</v>
      </c>
      <c r="C25" s="61" t="s">
        <v>135</v>
      </c>
      <c r="D25" s="60">
        <v>12</v>
      </c>
    </row>
    <row r="26" spans="2:4" x14ac:dyDescent="0.2">
      <c r="B26" s="76"/>
      <c r="C26" s="61" t="s">
        <v>127</v>
      </c>
      <c r="D26" s="60">
        <v>18</v>
      </c>
    </row>
    <row r="27" spans="2:4" ht="24" x14ac:dyDescent="0.2">
      <c r="B27" s="76"/>
      <c r="C27" s="61" t="s">
        <v>125</v>
      </c>
      <c r="D27" s="60">
        <v>12</v>
      </c>
    </row>
    <row r="28" spans="2:4" x14ac:dyDescent="0.2">
      <c r="B28" s="76"/>
      <c r="C28" s="61" t="s">
        <v>126</v>
      </c>
      <c r="D28" s="60">
        <v>5</v>
      </c>
    </row>
    <row r="29" spans="2:4" x14ac:dyDescent="0.2">
      <c r="B29" s="77" t="s">
        <v>136</v>
      </c>
      <c r="C29" s="77"/>
      <c r="D29" s="32">
        <f>SUM(D25:D28)</f>
        <v>47</v>
      </c>
    </row>
    <row r="30" spans="2:4" x14ac:dyDescent="0.2">
      <c r="B30" s="77" t="s">
        <v>137</v>
      </c>
      <c r="C30" s="77"/>
      <c r="D30" s="32">
        <f>D29+D24+D17+D11</f>
        <v>249</v>
      </c>
    </row>
  </sheetData>
  <mergeCells count="11">
    <mergeCell ref="B18:B23"/>
    <mergeCell ref="B24:C24"/>
    <mergeCell ref="B25:B28"/>
    <mergeCell ref="B29:C29"/>
    <mergeCell ref="B30:C30"/>
    <mergeCell ref="B17:C17"/>
    <mergeCell ref="C4:C5"/>
    <mergeCell ref="D4:D5"/>
    <mergeCell ref="B5:B10"/>
    <mergeCell ref="B11:C11"/>
    <mergeCell ref="B12:B16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33</vt:i4>
      </vt:variant>
    </vt:vector>
  </HeadingPairs>
  <TitlesOfParts>
    <vt:vector size="33" baseType="lpstr">
      <vt:lpstr>CARAT. GENERAL</vt:lpstr>
      <vt:lpstr>Índice</vt:lpstr>
      <vt:lpstr>Capítulo 6.1</vt:lpstr>
      <vt:lpstr>C 6.1.1</vt:lpstr>
      <vt:lpstr>Capítulo 6.1.1</vt:lpstr>
      <vt:lpstr>C 6.1.1.1.1</vt:lpstr>
      <vt:lpstr>C 6.1.1.1.2</vt:lpstr>
      <vt:lpstr>C 6.1.1.2.1</vt:lpstr>
      <vt:lpstr>C 6.1.1.2.2</vt:lpstr>
      <vt:lpstr>C 6.1.1.3</vt:lpstr>
      <vt:lpstr>C 6.1.1.4.1</vt:lpstr>
      <vt:lpstr>C 6.1.1.4.2</vt:lpstr>
      <vt:lpstr>C 6.1.1.5.1</vt:lpstr>
      <vt:lpstr>C 6.1.1.5.2</vt:lpstr>
      <vt:lpstr>C 6.1.1.5.3</vt:lpstr>
      <vt:lpstr>C 6.1.1.6.1</vt:lpstr>
      <vt:lpstr>C 6.1.1.6.2</vt:lpstr>
      <vt:lpstr>C 6.1.1.6.3</vt:lpstr>
      <vt:lpstr>C 6.1.1.7</vt:lpstr>
      <vt:lpstr> C 6.1.1.8.1</vt:lpstr>
      <vt:lpstr>C 6.1.1.8.2</vt:lpstr>
      <vt:lpstr>C 6.1.1.9.1</vt:lpstr>
      <vt:lpstr>C 6.1.1.9.2</vt:lpstr>
      <vt:lpstr>Capítulo 6.1.2</vt:lpstr>
      <vt:lpstr>C 6.1.2.1</vt:lpstr>
      <vt:lpstr>Capítulo 6.1.3</vt:lpstr>
      <vt:lpstr>C 6.1.3.1</vt:lpstr>
      <vt:lpstr>C 6.1.3.2</vt:lpstr>
      <vt:lpstr>Capítulo 6.1.4</vt:lpstr>
      <vt:lpstr>C 6.1.4.1</vt:lpstr>
      <vt:lpstr>C 6.1.4.2</vt:lpstr>
      <vt:lpstr>Capítulo 6.1.5</vt:lpstr>
      <vt:lpstr>C 6.1.5.1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2023-04-25T12:44:28Z</cp:lastPrinted>
  <dcterms:created xsi:type="dcterms:W3CDTF">2015-06-05T18:19:34Z</dcterms:created>
  <dcterms:modified xsi:type="dcterms:W3CDTF">2023-09-04T19:33:00Z</dcterms:modified>
  <cp:category/>
  <cp:contentStatus/>
</cp:coreProperties>
</file>